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evinatie\Documents\golf\CD19\2019-2020\CID\"/>
    </mc:Choice>
  </mc:AlternateContent>
  <bookViews>
    <workbookView xWindow="0" yWindow="0" windowWidth="23040" windowHeight="8520" tabRatio="755" activeTab="2"/>
  </bookViews>
  <sheets>
    <sheet name="U12 Garçons" sheetId="2" r:id="rId1"/>
    <sheet name="U12 Filles" sheetId="14" r:id="rId2"/>
    <sheet name="Benjamins" sheetId="15" r:id="rId3"/>
    <sheet name="Benjamines" sheetId="16" r:id="rId4"/>
    <sheet name="Minimes Garçons" sheetId="17" r:id="rId5"/>
    <sheet name="Minimes Filles" sheetId="18" r:id="rId6"/>
    <sheet name="Cadets" sheetId="19" r:id="rId7"/>
    <sheet name="Qualifiés" sheetId="10" r:id="rId8"/>
    <sheet name="Départs" sheetId="8" r:id="rId9"/>
    <sheet name="Bilan 2018" sheetId="11" r:id="rId10"/>
    <sheet name="Data" sheetId="12" r:id="rId11"/>
  </sheets>
  <definedNames>
    <definedName name="_xlnm._FilterDatabase" localSheetId="4" hidden="1">'Minimes Garçons'!$B$8:$R$27</definedName>
    <definedName name="Classement">Data!$B$2:$B$27</definedName>
    <definedName name="Points">Data!$C$2:$C$27</definedName>
    <definedName name="_xlnm.Print_Area" localSheetId="3">Benjamines!$E$1:$R$31</definedName>
    <definedName name="_xlnm.Print_Area" localSheetId="2">Benjamins!$E$1:$R$31</definedName>
    <definedName name="_xlnm.Print_Area" localSheetId="6">Cadets!$E$1:$R$31</definedName>
    <definedName name="_xlnm.Print_Area" localSheetId="5">'Minimes Filles'!$E$1:$R$31</definedName>
    <definedName name="_xlnm.Print_Area" localSheetId="4">'Minimes Garçons'!$E$1:$R$31</definedName>
    <definedName name="_xlnm.Print_Area" localSheetId="1">'U12 Filles'!$E$1:$R$31</definedName>
    <definedName name="_xlnm.Print_Area" localSheetId="0">'U12 Garçons'!$E$1:$R$31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8" l="1"/>
  <c r="K10" i="18"/>
  <c r="K11" i="16"/>
  <c r="K9" i="16"/>
  <c r="K12" i="16"/>
  <c r="K10" i="16"/>
  <c r="K14" i="16"/>
  <c r="K13" i="16"/>
  <c r="K8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9" i="17"/>
  <c r="K8" i="17"/>
  <c r="K14" i="15"/>
  <c r="K11" i="15"/>
  <c r="K18" i="15"/>
  <c r="K16" i="15"/>
  <c r="I13" i="19" l="1"/>
  <c r="I10" i="19"/>
  <c r="I14" i="19"/>
  <c r="I15" i="19"/>
  <c r="I16" i="19"/>
  <c r="I17" i="19"/>
  <c r="I18" i="19"/>
  <c r="U18" i="19" s="1"/>
  <c r="I19" i="19"/>
  <c r="I20" i="19"/>
  <c r="I21" i="19"/>
  <c r="I22" i="19"/>
  <c r="I23" i="19"/>
  <c r="I24" i="19"/>
  <c r="U22" i="19" s="1"/>
  <c r="I11" i="19"/>
  <c r="U23" i="19" s="1"/>
  <c r="I25" i="19"/>
  <c r="I9" i="19"/>
  <c r="I26" i="19"/>
  <c r="U26" i="19" s="1"/>
  <c r="I27" i="19"/>
  <c r="U27" i="19" s="1"/>
  <c r="I28" i="19"/>
  <c r="I29" i="19"/>
  <c r="U29" i="19" s="1"/>
  <c r="J36" i="19"/>
  <c r="Q31" i="19"/>
  <c r="N31" i="19"/>
  <c r="L31" i="19"/>
  <c r="J31" i="19"/>
  <c r="H31" i="19"/>
  <c r="Z29" i="19"/>
  <c r="O29" i="19"/>
  <c r="X29" i="19" s="1"/>
  <c r="M29" i="19"/>
  <c r="W29" i="19" s="1"/>
  <c r="K29" i="19"/>
  <c r="V29" i="19" s="1"/>
  <c r="Z28" i="19"/>
  <c r="O28" i="19"/>
  <c r="X28" i="19" s="1"/>
  <c r="M28" i="19"/>
  <c r="K28" i="19"/>
  <c r="V28" i="19" s="1"/>
  <c r="U28" i="19"/>
  <c r="Z27" i="19"/>
  <c r="O27" i="19"/>
  <c r="X27" i="19" s="1"/>
  <c r="M27" i="19"/>
  <c r="W27" i="19" s="1"/>
  <c r="K27" i="19"/>
  <c r="V27" i="19" s="1"/>
  <c r="Z26" i="19"/>
  <c r="O26" i="19"/>
  <c r="X26" i="19" s="1"/>
  <c r="M26" i="19"/>
  <c r="W26" i="19" s="1"/>
  <c r="K26" i="19"/>
  <c r="V26" i="19" s="1"/>
  <c r="Z25" i="19"/>
  <c r="O9" i="19"/>
  <c r="M9" i="19"/>
  <c r="K9" i="19"/>
  <c r="V25" i="19" s="1"/>
  <c r="Z24" i="19"/>
  <c r="O25" i="19"/>
  <c r="M25" i="19"/>
  <c r="K25" i="19"/>
  <c r="Z23" i="19"/>
  <c r="O11" i="19"/>
  <c r="M11" i="19"/>
  <c r="K11" i="19"/>
  <c r="Z22" i="19"/>
  <c r="O24" i="19"/>
  <c r="M24" i="19"/>
  <c r="W22" i="19" s="1"/>
  <c r="K24" i="19"/>
  <c r="Z21" i="19"/>
  <c r="O23" i="19"/>
  <c r="M23" i="19"/>
  <c r="K23" i="19"/>
  <c r="U21" i="19"/>
  <c r="Z20" i="19"/>
  <c r="O22" i="19"/>
  <c r="X20" i="19" s="1"/>
  <c r="M22" i="19"/>
  <c r="K22" i="19"/>
  <c r="U20" i="19"/>
  <c r="Z19" i="19"/>
  <c r="O21" i="19"/>
  <c r="M21" i="19"/>
  <c r="W19" i="19" s="1"/>
  <c r="K21" i="19"/>
  <c r="Z18" i="19"/>
  <c r="O20" i="19"/>
  <c r="M20" i="19"/>
  <c r="K20" i="19"/>
  <c r="Z17" i="19"/>
  <c r="O19" i="19"/>
  <c r="X17" i="19" s="1"/>
  <c r="M19" i="19"/>
  <c r="K19" i="19"/>
  <c r="Z16" i="19"/>
  <c r="O18" i="19"/>
  <c r="M18" i="19"/>
  <c r="K18" i="19"/>
  <c r="Z15" i="19"/>
  <c r="V15" i="19"/>
  <c r="O17" i="19"/>
  <c r="X15" i="19" s="1"/>
  <c r="M17" i="19"/>
  <c r="W15" i="19" s="1"/>
  <c r="K17" i="19"/>
  <c r="U15" i="19"/>
  <c r="Z14" i="19"/>
  <c r="O16" i="19"/>
  <c r="M16" i="19"/>
  <c r="K16" i="19"/>
  <c r="V14" i="19" s="1"/>
  <c r="U14" i="19"/>
  <c r="Z13" i="19"/>
  <c r="O15" i="19"/>
  <c r="M15" i="19"/>
  <c r="K15" i="19"/>
  <c r="V13" i="19" s="1"/>
  <c r="U13" i="19"/>
  <c r="Z12" i="19"/>
  <c r="O14" i="19"/>
  <c r="X12" i="19" s="1"/>
  <c r="M14" i="19"/>
  <c r="K14" i="19"/>
  <c r="Z11" i="19"/>
  <c r="O10" i="19"/>
  <c r="X11" i="19" s="1"/>
  <c r="M10" i="19"/>
  <c r="K10" i="19"/>
  <c r="Z10" i="19"/>
  <c r="O13" i="19"/>
  <c r="X10" i="19" s="1"/>
  <c r="M13" i="19"/>
  <c r="K13" i="19"/>
  <c r="Z9" i="19"/>
  <c r="O12" i="19"/>
  <c r="X9" i="19" s="1"/>
  <c r="M12" i="19"/>
  <c r="K12" i="19"/>
  <c r="I12" i="19"/>
  <c r="U12" i="19" s="1"/>
  <c r="Z8" i="19"/>
  <c r="O8" i="19"/>
  <c r="X8" i="19" s="1"/>
  <c r="M8" i="19"/>
  <c r="W8" i="19" s="1"/>
  <c r="K8" i="19"/>
  <c r="V8" i="19" s="1"/>
  <c r="I8" i="19"/>
  <c r="U8" i="19" s="1"/>
  <c r="I11" i="2"/>
  <c r="I10" i="2"/>
  <c r="I15" i="17"/>
  <c r="I14" i="17"/>
  <c r="M9" i="2"/>
  <c r="M18" i="2"/>
  <c r="M19" i="2"/>
  <c r="M20" i="2"/>
  <c r="M15" i="2"/>
  <c r="M17" i="2"/>
  <c r="M21" i="2"/>
  <c r="M13" i="2"/>
  <c r="M16" i="2"/>
  <c r="M22" i="2"/>
  <c r="M14" i="2"/>
  <c r="M23" i="2"/>
  <c r="M24" i="2"/>
  <c r="M25" i="2"/>
  <c r="M26" i="2"/>
  <c r="M27" i="2"/>
  <c r="M28" i="2"/>
  <c r="M29" i="2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O15" i="15"/>
  <c r="O12" i="15"/>
  <c r="O22" i="15"/>
  <c r="O14" i="15"/>
  <c r="O17" i="15"/>
  <c r="O16" i="15"/>
  <c r="O25" i="15"/>
  <c r="O18" i="15"/>
  <c r="O26" i="15"/>
  <c r="O23" i="15"/>
  <c r="O24" i="15"/>
  <c r="O20" i="15"/>
  <c r="O21" i="15"/>
  <c r="O27" i="15"/>
  <c r="O28" i="15"/>
  <c r="O29" i="15"/>
  <c r="M19" i="15"/>
  <c r="M9" i="15"/>
  <c r="M13" i="15"/>
  <c r="M11" i="15"/>
  <c r="M15" i="15"/>
  <c r="M12" i="15"/>
  <c r="M22" i="15"/>
  <c r="M14" i="15"/>
  <c r="M17" i="15"/>
  <c r="M16" i="15"/>
  <c r="M25" i="15"/>
  <c r="M18" i="15"/>
  <c r="M26" i="15"/>
  <c r="M23" i="15"/>
  <c r="M24" i="15"/>
  <c r="M20" i="15"/>
  <c r="M21" i="15"/>
  <c r="M27" i="15"/>
  <c r="M28" i="15"/>
  <c r="M29" i="15"/>
  <c r="K19" i="15"/>
  <c r="K9" i="15"/>
  <c r="K13" i="15"/>
  <c r="K15" i="15"/>
  <c r="K12" i="15"/>
  <c r="K22" i="15"/>
  <c r="K17" i="15"/>
  <c r="K25" i="15"/>
  <c r="K26" i="15"/>
  <c r="K23" i="15"/>
  <c r="K24" i="15"/>
  <c r="K20" i="15"/>
  <c r="K21" i="15"/>
  <c r="K27" i="15"/>
  <c r="K28" i="15"/>
  <c r="K29" i="15"/>
  <c r="K8" i="15"/>
  <c r="I19" i="15"/>
  <c r="I9" i="15"/>
  <c r="I13" i="15"/>
  <c r="I11" i="15"/>
  <c r="I15" i="15"/>
  <c r="I12" i="15"/>
  <c r="I22" i="15"/>
  <c r="I14" i="15"/>
  <c r="I17" i="15"/>
  <c r="I16" i="15"/>
  <c r="I25" i="15"/>
  <c r="I18" i="15"/>
  <c r="I26" i="15"/>
  <c r="I23" i="15"/>
  <c r="I24" i="15"/>
  <c r="I20" i="15"/>
  <c r="I21" i="15"/>
  <c r="I27" i="15"/>
  <c r="I28" i="15"/>
  <c r="I29" i="15"/>
  <c r="K19" i="17"/>
  <c r="K20" i="17"/>
  <c r="K16" i="17"/>
  <c r="K21" i="17"/>
  <c r="K22" i="17"/>
  <c r="K10" i="17"/>
  <c r="K17" i="17"/>
  <c r="K13" i="17"/>
  <c r="K23" i="17"/>
  <c r="K24" i="17"/>
  <c r="K11" i="17"/>
  <c r="K14" i="17"/>
  <c r="K12" i="17"/>
  <c r="K25" i="17"/>
  <c r="K15" i="17"/>
  <c r="K26" i="17"/>
  <c r="K27" i="17"/>
  <c r="K28" i="17"/>
  <c r="K29" i="17"/>
  <c r="K18" i="17"/>
  <c r="I10" i="17"/>
  <c r="I17" i="17"/>
  <c r="I13" i="17"/>
  <c r="I23" i="17"/>
  <c r="I24" i="17"/>
  <c r="I11" i="17"/>
  <c r="I12" i="17"/>
  <c r="I25" i="17"/>
  <c r="I26" i="17"/>
  <c r="I27" i="17"/>
  <c r="I28" i="17"/>
  <c r="I29" i="17"/>
  <c r="J36" i="17"/>
  <c r="N31" i="17"/>
  <c r="L31" i="17"/>
  <c r="J31" i="17"/>
  <c r="H31" i="17"/>
  <c r="O29" i="17"/>
  <c r="M29" i="17"/>
  <c r="O28" i="17"/>
  <c r="M28" i="17"/>
  <c r="O27" i="17"/>
  <c r="M27" i="17"/>
  <c r="O26" i="17"/>
  <c r="M26" i="17"/>
  <c r="O15" i="17"/>
  <c r="M15" i="17"/>
  <c r="O25" i="17"/>
  <c r="M25" i="17"/>
  <c r="O12" i="17"/>
  <c r="M12" i="17"/>
  <c r="O14" i="17"/>
  <c r="M14" i="17"/>
  <c r="O11" i="17"/>
  <c r="M11" i="17"/>
  <c r="O24" i="17"/>
  <c r="M24" i="17"/>
  <c r="O23" i="17"/>
  <c r="M23" i="17"/>
  <c r="O13" i="17"/>
  <c r="M13" i="17"/>
  <c r="O17" i="17"/>
  <c r="M17" i="17"/>
  <c r="O10" i="17"/>
  <c r="M10" i="17"/>
  <c r="O22" i="17"/>
  <c r="M22" i="17"/>
  <c r="I22" i="17"/>
  <c r="O21" i="17"/>
  <c r="M21" i="17"/>
  <c r="I21" i="17"/>
  <c r="O16" i="17"/>
  <c r="M16" i="17"/>
  <c r="I16" i="17"/>
  <c r="O20" i="17"/>
  <c r="M20" i="17"/>
  <c r="I20" i="17"/>
  <c r="O19" i="17"/>
  <c r="M19" i="17"/>
  <c r="I19" i="17"/>
  <c r="O9" i="17"/>
  <c r="M9" i="17"/>
  <c r="I9" i="17"/>
  <c r="O8" i="17"/>
  <c r="M8" i="17"/>
  <c r="I8" i="17"/>
  <c r="O18" i="17"/>
  <c r="M18" i="17"/>
  <c r="I18" i="17"/>
  <c r="Z13" i="18"/>
  <c r="Z14" i="18"/>
  <c r="Z15" i="18"/>
  <c r="I12" i="18"/>
  <c r="U12" i="18" s="1"/>
  <c r="K12" i="18"/>
  <c r="V12" i="18" s="1"/>
  <c r="M12" i="18"/>
  <c r="W12" i="18" s="1"/>
  <c r="O12" i="18"/>
  <c r="X12" i="18" s="1"/>
  <c r="I13" i="18"/>
  <c r="U13" i="18" s="1"/>
  <c r="K13" i="18"/>
  <c r="V13" i="18" s="1"/>
  <c r="M13" i="18"/>
  <c r="W13" i="18" s="1"/>
  <c r="O13" i="18"/>
  <c r="X13" i="18" s="1"/>
  <c r="I14" i="18"/>
  <c r="U14" i="18" s="1"/>
  <c r="K14" i="18"/>
  <c r="V14" i="18" s="1"/>
  <c r="M14" i="18"/>
  <c r="W14" i="18" s="1"/>
  <c r="O14" i="18"/>
  <c r="X14" i="18" s="1"/>
  <c r="D15" i="10"/>
  <c r="U25" i="19" l="1"/>
  <c r="U17" i="19"/>
  <c r="W16" i="19"/>
  <c r="X21" i="19"/>
  <c r="W11" i="19"/>
  <c r="U11" i="19"/>
  <c r="W10" i="19"/>
  <c r="V11" i="19"/>
  <c r="S11" i="19" s="1"/>
  <c r="V9" i="19"/>
  <c r="V10" i="19"/>
  <c r="V17" i="19"/>
  <c r="T18" i="15"/>
  <c r="T21" i="15"/>
  <c r="T27" i="15"/>
  <c r="T14" i="15"/>
  <c r="T29" i="15"/>
  <c r="T15" i="15"/>
  <c r="W9" i="19"/>
  <c r="W14" i="19"/>
  <c r="X19" i="19"/>
  <c r="V21" i="19"/>
  <c r="V23" i="19"/>
  <c r="S23" i="19" s="1"/>
  <c r="U24" i="19"/>
  <c r="U16" i="19"/>
  <c r="X14" i="19"/>
  <c r="V16" i="19"/>
  <c r="W23" i="19"/>
  <c r="W25" i="19"/>
  <c r="W21" i="19"/>
  <c r="V18" i="19"/>
  <c r="X23" i="19"/>
  <c r="X25" i="19"/>
  <c r="S25" i="19" s="1"/>
  <c r="U10" i="19"/>
  <c r="W13" i="19"/>
  <c r="R13" i="19" s="1"/>
  <c r="X16" i="19"/>
  <c r="V20" i="19"/>
  <c r="X13" i="19"/>
  <c r="X18" i="19"/>
  <c r="T20" i="19"/>
  <c r="V22" i="19"/>
  <c r="S22" i="19" s="1"/>
  <c r="V24" i="19"/>
  <c r="W24" i="19"/>
  <c r="U19" i="19"/>
  <c r="V12" i="19"/>
  <c r="U9" i="19"/>
  <c r="T12" i="19"/>
  <c r="W17" i="19"/>
  <c r="R17" i="19" s="1"/>
  <c r="P17" i="19" s="1"/>
  <c r="V19" i="19"/>
  <c r="R19" i="19" s="1"/>
  <c r="P19" i="19" s="1"/>
  <c r="X22" i="19"/>
  <c r="X24" i="19"/>
  <c r="T11" i="19"/>
  <c r="T9" i="19"/>
  <c r="T17" i="19"/>
  <c r="T28" i="19"/>
  <c r="T25" i="19"/>
  <c r="T15" i="19"/>
  <c r="T18" i="19"/>
  <c r="T27" i="19"/>
  <c r="R27" i="19"/>
  <c r="P27" i="19" s="1"/>
  <c r="S27" i="19"/>
  <c r="S15" i="19"/>
  <c r="S21" i="19"/>
  <c r="R11" i="19"/>
  <c r="S26" i="19"/>
  <c r="R26" i="19"/>
  <c r="P26" i="19" s="1"/>
  <c r="R15" i="19"/>
  <c r="S8" i="19"/>
  <c r="R8" i="19"/>
  <c r="S17" i="19"/>
  <c r="S29" i="19"/>
  <c r="R29" i="19"/>
  <c r="P29" i="19" s="1"/>
  <c r="R21" i="19"/>
  <c r="P21" i="19" s="1"/>
  <c r="W18" i="19"/>
  <c r="T23" i="17"/>
  <c r="T27" i="17"/>
  <c r="T14" i="19"/>
  <c r="T22" i="19"/>
  <c r="W12" i="19"/>
  <c r="S12" i="19" s="1"/>
  <c r="T19" i="19"/>
  <c r="W20" i="19"/>
  <c r="W28" i="19"/>
  <c r="S28" i="19" s="1"/>
  <c r="T20" i="15"/>
  <c r="T22" i="15"/>
  <c r="T8" i="19"/>
  <c r="T16" i="19"/>
  <c r="T24" i="19"/>
  <c r="T16" i="17"/>
  <c r="T13" i="19"/>
  <c r="T21" i="19"/>
  <c r="T29" i="19"/>
  <c r="T14" i="17"/>
  <c r="T19" i="17"/>
  <c r="T10" i="19"/>
  <c r="T26" i="19"/>
  <c r="T23" i="19"/>
  <c r="T26" i="15"/>
  <c r="T28" i="15"/>
  <c r="T25" i="15"/>
  <c r="T17" i="15"/>
  <c r="T16" i="15"/>
  <c r="T18" i="17"/>
  <c r="T15" i="17"/>
  <c r="T24" i="17"/>
  <c r="T28" i="17"/>
  <c r="T29" i="17"/>
  <c r="T8" i="17"/>
  <c r="T17" i="17"/>
  <c r="T10" i="17"/>
  <c r="T22" i="17"/>
  <c r="T26" i="17"/>
  <c r="T12" i="17"/>
  <c r="T9" i="17"/>
  <c r="T13" i="17"/>
  <c r="T20" i="17"/>
  <c r="T25" i="17"/>
  <c r="T21" i="17"/>
  <c r="T11" i="17"/>
  <c r="T14" i="18"/>
  <c r="T13" i="18"/>
  <c r="T12" i="18"/>
  <c r="S13" i="18"/>
  <c r="S12" i="18"/>
  <c r="R12" i="18"/>
  <c r="P12" i="18" s="1"/>
  <c r="S14" i="18"/>
  <c r="R14" i="18"/>
  <c r="P14" i="18" s="1"/>
  <c r="S18" i="19" l="1"/>
  <c r="R25" i="19"/>
  <c r="P25" i="19" s="1"/>
  <c r="R12" i="19"/>
  <c r="S20" i="19"/>
  <c r="S19" i="19"/>
  <c r="R16" i="19"/>
  <c r="R10" i="19"/>
  <c r="S24" i="19"/>
  <c r="S14" i="19"/>
  <c r="R23" i="19"/>
  <c r="P23" i="19" s="1"/>
  <c r="R22" i="19"/>
  <c r="P22" i="19" s="1"/>
  <c r="S10" i="19"/>
  <c r="R28" i="19"/>
  <c r="P28" i="19" s="1"/>
  <c r="R24" i="19"/>
  <c r="P24" i="19" s="1"/>
  <c r="R18" i="19"/>
  <c r="P18" i="19" s="1"/>
  <c r="R9" i="19"/>
  <c r="S16" i="19"/>
  <c r="R20" i="19"/>
  <c r="P20" i="19" s="1"/>
  <c r="S13" i="19"/>
  <c r="S9" i="19"/>
  <c r="P15" i="19"/>
  <c r="P16" i="19"/>
  <c r="R14" i="19"/>
  <c r="P14" i="19" s="1"/>
  <c r="P12" i="19"/>
  <c r="P13" i="19"/>
  <c r="R13" i="18"/>
  <c r="P13" i="18" s="1"/>
  <c r="P8" i="19" l="1"/>
  <c r="P11" i="19"/>
  <c r="P9" i="19"/>
  <c r="P10" i="19"/>
  <c r="K19" i="2"/>
  <c r="K21" i="2"/>
  <c r="K13" i="2"/>
  <c r="K20" i="2"/>
  <c r="K16" i="2"/>
  <c r="K22" i="2"/>
  <c r="K14" i="2"/>
  <c r="K17" i="2"/>
  <c r="K23" i="2"/>
  <c r="K24" i="2"/>
  <c r="K25" i="2"/>
  <c r="K26" i="2"/>
  <c r="K27" i="2"/>
  <c r="K28" i="2"/>
  <c r="K29" i="2"/>
  <c r="M29" i="18"/>
  <c r="M28" i="18"/>
  <c r="M27" i="18"/>
  <c r="M26" i="18"/>
  <c r="M25" i="18"/>
  <c r="M24" i="18"/>
  <c r="M23" i="18"/>
  <c r="M22" i="18"/>
  <c r="M21" i="18"/>
  <c r="M20" i="18"/>
  <c r="M19" i="18"/>
  <c r="M18" i="18"/>
  <c r="M17" i="18"/>
  <c r="M16" i="18"/>
  <c r="M15" i="18"/>
  <c r="M11" i="18"/>
  <c r="M9" i="18"/>
  <c r="M10" i="18"/>
  <c r="M8" i="18"/>
  <c r="O29" i="2"/>
  <c r="O28" i="2"/>
  <c r="O27" i="2"/>
  <c r="O26" i="2"/>
  <c r="O25" i="2"/>
  <c r="O24" i="2"/>
  <c r="O23" i="2"/>
  <c r="O17" i="2"/>
  <c r="O14" i="2"/>
  <c r="O22" i="2"/>
  <c r="O16" i="2"/>
  <c r="O20" i="2"/>
  <c r="O13" i="2"/>
  <c r="O21" i="2"/>
  <c r="O19" i="2"/>
  <c r="O15" i="2"/>
  <c r="O18" i="2"/>
  <c r="O9" i="2"/>
  <c r="O10" i="2"/>
  <c r="O11" i="2"/>
  <c r="O8" i="2"/>
  <c r="O12" i="2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2" i="14"/>
  <c r="O9" i="14"/>
  <c r="O13" i="14"/>
  <c r="O11" i="14"/>
  <c r="O8" i="14"/>
  <c r="O10" i="14"/>
  <c r="O19" i="15"/>
  <c r="O9" i="15"/>
  <c r="O11" i="15"/>
  <c r="O13" i="15"/>
  <c r="O8" i="15"/>
  <c r="O10" i="15"/>
  <c r="T13" i="15" l="1"/>
  <c r="T19" i="15"/>
  <c r="T24" i="15"/>
  <c r="T11" i="15"/>
  <c r="T12" i="15"/>
  <c r="O29" i="16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3" i="16"/>
  <c r="O14" i="16"/>
  <c r="O12" i="16"/>
  <c r="O11" i="16"/>
  <c r="O9" i="16"/>
  <c r="O10" i="16"/>
  <c r="O8" i="16"/>
  <c r="K8" i="18" l="1"/>
  <c r="K9" i="18"/>
  <c r="K10" i="15"/>
  <c r="K9" i="14"/>
  <c r="K8" i="14"/>
  <c r="K10" i="14"/>
  <c r="K15" i="2"/>
  <c r="K9" i="2"/>
  <c r="K10" i="2"/>
  <c r="K18" i="2"/>
  <c r="K11" i="2"/>
  <c r="K8" i="2"/>
  <c r="I13" i="2" l="1"/>
  <c r="T13" i="2" s="1"/>
  <c r="I22" i="2"/>
  <c r="I18" i="2"/>
  <c r="T18" i="2" s="1"/>
  <c r="I8" i="2"/>
  <c r="I14" i="2"/>
  <c r="I16" i="2"/>
  <c r="I9" i="2"/>
  <c r="I21" i="2"/>
  <c r="I19" i="2"/>
  <c r="I20" i="2"/>
  <c r="I23" i="2"/>
  <c r="I24" i="2"/>
  <c r="I25" i="2"/>
  <c r="I26" i="2"/>
  <c r="I27" i="2"/>
  <c r="I28" i="2"/>
  <c r="I29" i="2"/>
  <c r="I8" i="15"/>
  <c r="Q31" i="18" l="1"/>
  <c r="J36" i="18" s="1"/>
  <c r="N31" i="18"/>
  <c r="L31" i="18"/>
  <c r="J31" i="18"/>
  <c r="H31" i="18"/>
  <c r="Z29" i="18"/>
  <c r="O29" i="18"/>
  <c r="W29" i="18"/>
  <c r="K29" i="18"/>
  <c r="V29" i="18" s="1"/>
  <c r="I29" i="18"/>
  <c r="U29" i="18" s="1"/>
  <c r="Z28" i="18"/>
  <c r="O28" i="18"/>
  <c r="W28" i="18"/>
  <c r="K28" i="18"/>
  <c r="V28" i="18" s="1"/>
  <c r="I28" i="18"/>
  <c r="U28" i="18" s="1"/>
  <c r="Z27" i="18"/>
  <c r="O27" i="18"/>
  <c r="W27" i="18"/>
  <c r="K27" i="18"/>
  <c r="V27" i="18" s="1"/>
  <c r="I27" i="18"/>
  <c r="U27" i="18" s="1"/>
  <c r="Z26" i="18"/>
  <c r="O26" i="18"/>
  <c r="W26" i="18"/>
  <c r="K26" i="18"/>
  <c r="V26" i="18" s="1"/>
  <c r="I26" i="18"/>
  <c r="U26" i="18" s="1"/>
  <c r="Z25" i="18"/>
  <c r="O25" i="18"/>
  <c r="W25" i="18"/>
  <c r="K25" i="18"/>
  <c r="V25" i="18" s="1"/>
  <c r="I25" i="18"/>
  <c r="U25" i="18" s="1"/>
  <c r="Z24" i="18"/>
  <c r="O24" i="18"/>
  <c r="W24" i="18"/>
  <c r="K24" i="18"/>
  <c r="V24" i="18" s="1"/>
  <c r="I24" i="18"/>
  <c r="U24" i="18" s="1"/>
  <c r="Z23" i="18"/>
  <c r="O23" i="18"/>
  <c r="W23" i="18"/>
  <c r="K23" i="18"/>
  <c r="V23" i="18" s="1"/>
  <c r="I23" i="18"/>
  <c r="U23" i="18" s="1"/>
  <c r="Z22" i="18"/>
  <c r="O22" i="18"/>
  <c r="W22" i="18"/>
  <c r="K22" i="18"/>
  <c r="V22" i="18" s="1"/>
  <c r="I22" i="18"/>
  <c r="U22" i="18" s="1"/>
  <c r="Z21" i="18"/>
  <c r="O21" i="18"/>
  <c r="W21" i="18"/>
  <c r="K21" i="18"/>
  <c r="V21" i="18" s="1"/>
  <c r="I21" i="18"/>
  <c r="U21" i="18" s="1"/>
  <c r="Z20" i="18"/>
  <c r="O20" i="18"/>
  <c r="W20" i="18"/>
  <c r="K20" i="18"/>
  <c r="V20" i="18" s="1"/>
  <c r="I20" i="18"/>
  <c r="U20" i="18" s="1"/>
  <c r="Z19" i="18"/>
  <c r="O19" i="18"/>
  <c r="W19" i="18"/>
  <c r="K19" i="18"/>
  <c r="V19" i="18" s="1"/>
  <c r="I19" i="18"/>
  <c r="U19" i="18" s="1"/>
  <c r="Z18" i="18"/>
  <c r="O18" i="18"/>
  <c r="W18" i="18"/>
  <c r="K18" i="18"/>
  <c r="V18" i="18" s="1"/>
  <c r="I18" i="18"/>
  <c r="U18" i="18" s="1"/>
  <c r="Z17" i="18"/>
  <c r="O17" i="18"/>
  <c r="W17" i="18"/>
  <c r="K17" i="18"/>
  <c r="V17" i="18" s="1"/>
  <c r="I17" i="18"/>
  <c r="U17" i="18" s="1"/>
  <c r="Z16" i="18"/>
  <c r="O16" i="18"/>
  <c r="X16" i="18" s="1"/>
  <c r="W16" i="18"/>
  <c r="K16" i="18"/>
  <c r="V16" i="18" s="1"/>
  <c r="I16" i="18"/>
  <c r="O15" i="18"/>
  <c r="X15" i="18" s="1"/>
  <c r="W15" i="18"/>
  <c r="K15" i="18"/>
  <c r="V15" i="18" s="1"/>
  <c r="I15" i="18"/>
  <c r="Z11" i="18"/>
  <c r="W11" i="18"/>
  <c r="V11" i="18"/>
  <c r="Z12" i="18"/>
  <c r="O11" i="18"/>
  <c r="I11" i="18"/>
  <c r="T11" i="18" s="1"/>
  <c r="Z10" i="18"/>
  <c r="O10" i="18"/>
  <c r="V10" i="18"/>
  <c r="I10" i="18"/>
  <c r="T10" i="18" s="1"/>
  <c r="Z9" i="18"/>
  <c r="O8" i="18"/>
  <c r="V9" i="18"/>
  <c r="I8" i="18"/>
  <c r="T8" i="18" s="1"/>
  <c r="Z8" i="18"/>
  <c r="O9" i="18"/>
  <c r="V8" i="18"/>
  <c r="I9" i="18"/>
  <c r="T9" i="18" s="1"/>
  <c r="Q31" i="17"/>
  <c r="Z29" i="17"/>
  <c r="X29" i="17"/>
  <c r="W29" i="17"/>
  <c r="V29" i="17"/>
  <c r="U29" i="17"/>
  <c r="Z28" i="17"/>
  <c r="X28" i="17"/>
  <c r="W28" i="17"/>
  <c r="V28" i="17"/>
  <c r="U28" i="17"/>
  <c r="Z27" i="17"/>
  <c r="V27" i="17"/>
  <c r="X27" i="17"/>
  <c r="W27" i="17"/>
  <c r="U27" i="17"/>
  <c r="Z26" i="17"/>
  <c r="X26" i="17"/>
  <c r="W26" i="17"/>
  <c r="V26" i="17"/>
  <c r="U26" i="17"/>
  <c r="Z25" i="17"/>
  <c r="X25" i="17"/>
  <c r="W25" i="17"/>
  <c r="V25" i="17"/>
  <c r="U25" i="17"/>
  <c r="Z24" i="17"/>
  <c r="X24" i="17"/>
  <c r="W24" i="17"/>
  <c r="V24" i="17"/>
  <c r="U24" i="17"/>
  <c r="Z23" i="17"/>
  <c r="X23" i="17"/>
  <c r="W23" i="17"/>
  <c r="V23" i="17"/>
  <c r="U23" i="17"/>
  <c r="Z22" i="17"/>
  <c r="X22" i="17"/>
  <c r="W22" i="17"/>
  <c r="V22" i="17"/>
  <c r="U22" i="17"/>
  <c r="Z21" i="17"/>
  <c r="X21" i="17"/>
  <c r="W21" i="17"/>
  <c r="V21" i="17"/>
  <c r="U21" i="17"/>
  <c r="Z20" i="17"/>
  <c r="X20" i="17"/>
  <c r="W20" i="17"/>
  <c r="V20" i="17"/>
  <c r="U20" i="17"/>
  <c r="Z19" i="17"/>
  <c r="X19" i="17"/>
  <c r="V19" i="17"/>
  <c r="U19" i="17"/>
  <c r="Z18" i="17"/>
  <c r="X18" i="17"/>
  <c r="V18" i="17"/>
  <c r="Z17" i="17"/>
  <c r="X17" i="17"/>
  <c r="V17" i="17"/>
  <c r="Z16" i="17"/>
  <c r="X16" i="17"/>
  <c r="W16" i="17"/>
  <c r="V16" i="17"/>
  <c r="U16" i="17"/>
  <c r="Z15" i="17"/>
  <c r="V15" i="17"/>
  <c r="Z11" i="17"/>
  <c r="V11" i="17"/>
  <c r="Z10" i="17"/>
  <c r="V10" i="17"/>
  <c r="Z12" i="17"/>
  <c r="V12" i="17"/>
  <c r="Z13" i="17"/>
  <c r="V13" i="17"/>
  <c r="Z14" i="17"/>
  <c r="V14" i="17"/>
  <c r="U17" i="17"/>
  <c r="Z9" i="17"/>
  <c r="X9" i="17"/>
  <c r="V9" i="17"/>
  <c r="Z8" i="17"/>
  <c r="X8" i="17"/>
  <c r="W8" i="17"/>
  <c r="V8" i="17"/>
  <c r="U8" i="17"/>
  <c r="Q31" i="16"/>
  <c r="J36" i="16" s="1"/>
  <c r="N31" i="16"/>
  <c r="L31" i="16"/>
  <c r="J31" i="16"/>
  <c r="H31" i="16"/>
  <c r="Z29" i="16"/>
  <c r="X29" i="16"/>
  <c r="M29" i="16"/>
  <c r="V29" i="16"/>
  <c r="I29" i="16"/>
  <c r="U29" i="16" s="1"/>
  <c r="Z28" i="16"/>
  <c r="X28" i="16"/>
  <c r="M28" i="16"/>
  <c r="V28" i="16"/>
  <c r="I28" i="16"/>
  <c r="U28" i="16" s="1"/>
  <c r="Z27" i="16"/>
  <c r="X27" i="16"/>
  <c r="M27" i="16"/>
  <c r="V27" i="16"/>
  <c r="I27" i="16"/>
  <c r="U27" i="16" s="1"/>
  <c r="Z26" i="16"/>
  <c r="X26" i="16"/>
  <c r="M26" i="16"/>
  <c r="V26" i="16"/>
  <c r="I26" i="16"/>
  <c r="U26" i="16" s="1"/>
  <c r="Z25" i="16"/>
  <c r="X25" i="16"/>
  <c r="M25" i="16"/>
  <c r="V25" i="16"/>
  <c r="I25" i="16"/>
  <c r="U25" i="16" s="1"/>
  <c r="Z24" i="16"/>
  <c r="X24" i="16"/>
  <c r="M24" i="16"/>
  <c r="V24" i="16"/>
  <c r="I24" i="16"/>
  <c r="U24" i="16" s="1"/>
  <c r="Z23" i="16"/>
  <c r="X23" i="16"/>
  <c r="M23" i="16"/>
  <c r="I23" i="16"/>
  <c r="U23" i="16" s="1"/>
  <c r="Z22" i="16"/>
  <c r="X22" i="16"/>
  <c r="M22" i="16"/>
  <c r="V22" i="16"/>
  <c r="I22" i="16"/>
  <c r="U22" i="16" s="1"/>
  <c r="Z21" i="16"/>
  <c r="X21" i="16"/>
  <c r="M21" i="16"/>
  <c r="V21" i="16"/>
  <c r="I21" i="16"/>
  <c r="U21" i="16" s="1"/>
  <c r="Z20" i="16"/>
  <c r="X20" i="16"/>
  <c r="M20" i="16"/>
  <c r="V20" i="16"/>
  <c r="I20" i="16"/>
  <c r="U20" i="16" s="1"/>
  <c r="Z19" i="16"/>
  <c r="X19" i="16"/>
  <c r="M19" i="16"/>
  <c r="V19" i="16"/>
  <c r="I19" i="16"/>
  <c r="U19" i="16" s="1"/>
  <c r="Z18" i="16"/>
  <c r="X18" i="16"/>
  <c r="M18" i="16"/>
  <c r="V18" i="16"/>
  <c r="I18" i="16"/>
  <c r="U18" i="16" s="1"/>
  <c r="Z17" i="16"/>
  <c r="X17" i="16"/>
  <c r="M17" i="16"/>
  <c r="V17" i="16"/>
  <c r="I17" i="16"/>
  <c r="U17" i="16" s="1"/>
  <c r="Z16" i="16"/>
  <c r="X16" i="16"/>
  <c r="M16" i="16"/>
  <c r="W16" i="16" s="1"/>
  <c r="V16" i="16"/>
  <c r="I16" i="16"/>
  <c r="Z15" i="16"/>
  <c r="X15" i="16"/>
  <c r="M15" i="16"/>
  <c r="W15" i="16" s="1"/>
  <c r="V15" i="16"/>
  <c r="I15" i="16"/>
  <c r="Z14" i="16"/>
  <c r="X14" i="16"/>
  <c r="M13" i="16"/>
  <c r="V14" i="16"/>
  <c r="I13" i="16"/>
  <c r="Z13" i="16"/>
  <c r="X13" i="16"/>
  <c r="M14" i="16"/>
  <c r="I14" i="16"/>
  <c r="Z12" i="16"/>
  <c r="X12" i="16"/>
  <c r="M12" i="16"/>
  <c r="V9" i="16"/>
  <c r="I12" i="16"/>
  <c r="Z11" i="16"/>
  <c r="X11" i="16"/>
  <c r="M11" i="16"/>
  <c r="W11" i="16" s="1"/>
  <c r="V11" i="16"/>
  <c r="I11" i="16"/>
  <c r="Z10" i="16"/>
  <c r="X10" i="16"/>
  <c r="M9" i="16"/>
  <c r="V10" i="16"/>
  <c r="I9" i="16"/>
  <c r="Z8" i="16"/>
  <c r="X8" i="16"/>
  <c r="M8" i="16"/>
  <c r="V8" i="16"/>
  <c r="I8" i="16"/>
  <c r="Z9" i="16"/>
  <c r="X9" i="16"/>
  <c r="M10" i="16"/>
  <c r="I10" i="16"/>
  <c r="Q31" i="15"/>
  <c r="J36" i="15" s="1"/>
  <c r="N31" i="15"/>
  <c r="L31" i="15"/>
  <c r="J31" i="15"/>
  <c r="H31" i="15"/>
  <c r="Z29" i="15"/>
  <c r="X29" i="15"/>
  <c r="W29" i="15"/>
  <c r="U29" i="15"/>
  <c r="Z28" i="15"/>
  <c r="X28" i="15"/>
  <c r="W28" i="15"/>
  <c r="V28" i="15"/>
  <c r="U28" i="15"/>
  <c r="Z27" i="15"/>
  <c r="U27" i="15"/>
  <c r="X27" i="15"/>
  <c r="V27" i="15"/>
  <c r="Z26" i="15"/>
  <c r="X26" i="15"/>
  <c r="V26" i="15"/>
  <c r="U26" i="15"/>
  <c r="Z25" i="15"/>
  <c r="U25" i="15"/>
  <c r="Z17" i="15"/>
  <c r="V17" i="15"/>
  <c r="U17" i="15"/>
  <c r="Z24" i="15"/>
  <c r="V24" i="15"/>
  <c r="Z19" i="15"/>
  <c r="U19" i="15"/>
  <c r="Z18" i="15"/>
  <c r="V18" i="15"/>
  <c r="U18" i="15"/>
  <c r="Z23" i="15"/>
  <c r="U23" i="15"/>
  <c r="Z15" i="15"/>
  <c r="V15" i="15"/>
  <c r="Z16" i="15"/>
  <c r="V16" i="15"/>
  <c r="U16" i="15"/>
  <c r="Z10" i="15"/>
  <c r="V10" i="15"/>
  <c r="Z14" i="15"/>
  <c r="V14" i="15"/>
  <c r="U14" i="15"/>
  <c r="Z13" i="15"/>
  <c r="V13" i="15"/>
  <c r="U13" i="15"/>
  <c r="Z22" i="15"/>
  <c r="M10" i="15"/>
  <c r="Z21" i="15"/>
  <c r="X21" i="15"/>
  <c r="U21" i="15"/>
  <c r="Z12" i="15"/>
  <c r="V12" i="15"/>
  <c r="U12" i="15"/>
  <c r="Z20" i="15"/>
  <c r="V20" i="15"/>
  <c r="U20" i="15"/>
  <c r="Z9" i="15"/>
  <c r="V9" i="15"/>
  <c r="Z8" i="15"/>
  <c r="X8" i="15"/>
  <c r="M8" i="15"/>
  <c r="V8" i="15"/>
  <c r="Z11" i="15"/>
  <c r="V11" i="15"/>
  <c r="I10" i="15"/>
  <c r="Q31" i="14"/>
  <c r="J36" i="14" s="1"/>
  <c r="N31" i="14"/>
  <c r="L31" i="14"/>
  <c r="J31" i="14"/>
  <c r="H31" i="14"/>
  <c r="Z29" i="14"/>
  <c r="X29" i="14"/>
  <c r="M29" i="14"/>
  <c r="V29" i="14"/>
  <c r="I29" i="14"/>
  <c r="U29" i="14" s="1"/>
  <c r="Z28" i="14"/>
  <c r="X28" i="14"/>
  <c r="M28" i="14"/>
  <c r="V28" i="14"/>
  <c r="I28" i="14"/>
  <c r="U28" i="14" s="1"/>
  <c r="Z27" i="14"/>
  <c r="X27" i="14"/>
  <c r="M27" i="14"/>
  <c r="V27" i="14"/>
  <c r="I27" i="14"/>
  <c r="U27" i="14" s="1"/>
  <c r="Z26" i="14"/>
  <c r="X26" i="14"/>
  <c r="M26" i="14"/>
  <c r="V26" i="14"/>
  <c r="I26" i="14"/>
  <c r="U26" i="14" s="1"/>
  <c r="Z25" i="14"/>
  <c r="X25" i="14"/>
  <c r="M25" i="14"/>
  <c r="V25" i="14"/>
  <c r="I25" i="14"/>
  <c r="U25" i="14" s="1"/>
  <c r="Z24" i="14"/>
  <c r="X24" i="14"/>
  <c r="M24" i="14"/>
  <c r="V24" i="14"/>
  <c r="I24" i="14"/>
  <c r="U24" i="14" s="1"/>
  <c r="Z23" i="14"/>
  <c r="X23" i="14"/>
  <c r="M23" i="14"/>
  <c r="V23" i="14"/>
  <c r="I23" i="14"/>
  <c r="U23" i="14" s="1"/>
  <c r="Z22" i="14"/>
  <c r="X22" i="14"/>
  <c r="M22" i="14"/>
  <c r="V22" i="14"/>
  <c r="I22" i="14"/>
  <c r="Z21" i="14"/>
  <c r="X21" i="14"/>
  <c r="M21" i="14"/>
  <c r="I21" i="14"/>
  <c r="U21" i="14" s="1"/>
  <c r="Z20" i="14"/>
  <c r="X20" i="14"/>
  <c r="M20" i="14"/>
  <c r="V20" i="14"/>
  <c r="I20" i="14"/>
  <c r="U20" i="14" s="1"/>
  <c r="Z19" i="14"/>
  <c r="X19" i="14"/>
  <c r="M19" i="14"/>
  <c r="V19" i="14"/>
  <c r="I19" i="14"/>
  <c r="U19" i="14" s="1"/>
  <c r="Z18" i="14"/>
  <c r="X18" i="14"/>
  <c r="M18" i="14"/>
  <c r="V18" i="14"/>
  <c r="I18" i="14"/>
  <c r="U18" i="14" s="1"/>
  <c r="Z17" i="14"/>
  <c r="X17" i="14"/>
  <c r="M17" i="14"/>
  <c r="V17" i="14"/>
  <c r="I17" i="14"/>
  <c r="U17" i="14" s="1"/>
  <c r="Z16" i="14"/>
  <c r="X16" i="14"/>
  <c r="M16" i="14"/>
  <c r="W16" i="14" s="1"/>
  <c r="V16" i="14"/>
  <c r="I16" i="14"/>
  <c r="Z15" i="14"/>
  <c r="X15" i="14"/>
  <c r="M15" i="14"/>
  <c r="W15" i="14" s="1"/>
  <c r="I15" i="14"/>
  <c r="Z14" i="14"/>
  <c r="X14" i="14"/>
  <c r="M14" i="14"/>
  <c r="W14" i="14" s="1"/>
  <c r="V14" i="14"/>
  <c r="I14" i="14"/>
  <c r="Z10" i="14"/>
  <c r="X10" i="14"/>
  <c r="M11" i="14"/>
  <c r="V10" i="14"/>
  <c r="I11" i="14"/>
  <c r="Z11" i="14"/>
  <c r="M12" i="14"/>
  <c r="V11" i="14"/>
  <c r="I12" i="14"/>
  <c r="T12" i="14" s="1"/>
  <c r="Z12" i="14"/>
  <c r="M13" i="14"/>
  <c r="V12" i="14"/>
  <c r="I13" i="14"/>
  <c r="Z13" i="14"/>
  <c r="M9" i="14"/>
  <c r="V13" i="14"/>
  <c r="I9" i="14"/>
  <c r="T10" i="14" s="1"/>
  <c r="Z8" i="14"/>
  <c r="X8" i="14"/>
  <c r="M10" i="14"/>
  <c r="V8" i="14"/>
  <c r="I10" i="14"/>
  <c r="Z9" i="14"/>
  <c r="X9" i="14"/>
  <c r="M8" i="14"/>
  <c r="V9" i="14"/>
  <c r="I8" i="14"/>
  <c r="K12" i="2"/>
  <c r="I12" i="2"/>
  <c r="W9" i="16" l="1"/>
  <c r="W13" i="16"/>
  <c r="V13" i="16"/>
  <c r="T9" i="14"/>
  <c r="T10" i="15"/>
  <c r="T23" i="15"/>
  <c r="T8" i="15"/>
  <c r="W10" i="16"/>
  <c r="W14" i="16"/>
  <c r="T13" i="14"/>
  <c r="V12" i="16"/>
  <c r="W23" i="16"/>
  <c r="T23" i="16"/>
  <c r="W21" i="16"/>
  <c r="T21" i="16"/>
  <c r="W18" i="16"/>
  <c r="S18" i="16" s="1"/>
  <c r="T18" i="16"/>
  <c r="W12" i="16"/>
  <c r="W20" i="16"/>
  <c r="T20" i="16"/>
  <c r="W28" i="16"/>
  <c r="T28" i="16"/>
  <c r="W26" i="16"/>
  <c r="T26" i="16"/>
  <c r="W8" i="16"/>
  <c r="W17" i="16"/>
  <c r="T17" i="16"/>
  <c r="W25" i="16"/>
  <c r="S25" i="16" s="1"/>
  <c r="T25" i="16"/>
  <c r="W22" i="16"/>
  <c r="R22" i="16" s="1"/>
  <c r="P22" i="16" s="1"/>
  <c r="T22" i="16"/>
  <c r="W29" i="16"/>
  <c r="S29" i="16" s="1"/>
  <c r="T29" i="16"/>
  <c r="W19" i="16"/>
  <c r="S19" i="16" s="1"/>
  <c r="T19" i="16"/>
  <c r="W27" i="16"/>
  <c r="S27" i="16" s="1"/>
  <c r="T27" i="16"/>
  <c r="W24" i="16"/>
  <c r="T24" i="16"/>
  <c r="X19" i="18"/>
  <c r="S19" i="18" s="1"/>
  <c r="T19" i="18"/>
  <c r="X24" i="18"/>
  <c r="T24" i="18"/>
  <c r="X27" i="18"/>
  <c r="T27" i="18"/>
  <c r="X21" i="18"/>
  <c r="R21" i="18" s="1"/>
  <c r="P21" i="18" s="1"/>
  <c r="T21" i="18"/>
  <c r="X29" i="18"/>
  <c r="S29" i="18" s="1"/>
  <c r="T29" i="18"/>
  <c r="X18" i="18"/>
  <c r="T18" i="18"/>
  <c r="X26" i="18"/>
  <c r="T26" i="18"/>
  <c r="X23" i="18"/>
  <c r="R23" i="18" s="1"/>
  <c r="P23" i="18" s="1"/>
  <c r="T23" i="18"/>
  <c r="X20" i="18"/>
  <c r="S20" i="18" s="1"/>
  <c r="T20" i="18"/>
  <c r="X28" i="18"/>
  <c r="T28" i="18"/>
  <c r="X17" i="18"/>
  <c r="T17" i="18"/>
  <c r="X25" i="18"/>
  <c r="T25" i="18"/>
  <c r="X22" i="18"/>
  <c r="S22" i="18" s="1"/>
  <c r="T22" i="18"/>
  <c r="W29" i="14"/>
  <c r="R29" i="14" s="1"/>
  <c r="P29" i="14" s="1"/>
  <c r="T29" i="14"/>
  <c r="W8" i="14"/>
  <c r="W26" i="14"/>
  <c r="T26" i="14"/>
  <c r="W21" i="14"/>
  <c r="T21" i="14"/>
  <c r="T8" i="14"/>
  <c r="W18" i="14"/>
  <c r="S18" i="14" s="1"/>
  <c r="T18" i="14"/>
  <c r="W23" i="14"/>
  <c r="T23" i="14"/>
  <c r="W19" i="14"/>
  <c r="T19" i="14"/>
  <c r="W20" i="14"/>
  <c r="R20" i="14" s="1"/>
  <c r="P20" i="14" s="1"/>
  <c r="T20" i="14"/>
  <c r="W25" i="14"/>
  <c r="S25" i="14" s="1"/>
  <c r="T25" i="14"/>
  <c r="T14" i="14"/>
  <c r="W17" i="14"/>
  <c r="T17" i="14"/>
  <c r="W22" i="14"/>
  <c r="T22" i="14"/>
  <c r="W24" i="14"/>
  <c r="S24" i="14" s="1"/>
  <c r="T24" i="14"/>
  <c r="W28" i="14"/>
  <c r="S28" i="14" s="1"/>
  <c r="T28" i="14"/>
  <c r="W27" i="14"/>
  <c r="T27" i="14"/>
  <c r="U15" i="14"/>
  <c r="T15" i="14"/>
  <c r="U16" i="14"/>
  <c r="S16" i="14" s="1"/>
  <c r="T16" i="14"/>
  <c r="U10" i="14"/>
  <c r="T11" i="14"/>
  <c r="U8" i="14"/>
  <c r="S8" i="14" s="1"/>
  <c r="U11" i="15"/>
  <c r="T9" i="15"/>
  <c r="U15" i="16"/>
  <c r="R15" i="16" s="1"/>
  <c r="T15" i="16"/>
  <c r="U8" i="16"/>
  <c r="R8" i="16" s="1"/>
  <c r="T14" i="16"/>
  <c r="U14" i="16"/>
  <c r="T13" i="16"/>
  <c r="U12" i="16"/>
  <c r="T9" i="16"/>
  <c r="U11" i="16"/>
  <c r="S11" i="16" s="1"/>
  <c r="T11" i="16"/>
  <c r="U9" i="16"/>
  <c r="T10" i="16"/>
  <c r="U16" i="16"/>
  <c r="R16" i="16" s="1"/>
  <c r="P16" i="16" s="1"/>
  <c r="T16" i="16"/>
  <c r="U13" i="16"/>
  <c r="T12" i="16"/>
  <c r="U10" i="16"/>
  <c r="T8" i="16"/>
  <c r="U15" i="18"/>
  <c r="R15" i="18" s="1"/>
  <c r="P15" i="18" s="1"/>
  <c r="T15" i="18"/>
  <c r="U16" i="18"/>
  <c r="R16" i="18" s="1"/>
  <c r="P16" i="18" s="1"/>
  <c r="T16" i="18"/>
  <c r="U9" i="18"/>
  <c r="U9" i="14"/>
  <c r="W10" i="14"/>
  <c r="W9" i="14"/>
  <c r="U11" i="18"/>
  <c r="U8" i="18"/>
  <c r="W17" i="17"/>
  <c r="U12" i="17"/>
  <c r="V25" i="15"/>
  <c r="U9" i="15"/>
  <c r="V23" i="15"/>
  <c r="X10" i="18"/>
  <c r="R24" i="18"/>
  <c r="P24" i="18" s="1"/>
  <c r="X11" i="18"/>
  <c r="R29" i="18"/>
  <c r="P29" i="18" s="1"/>
  <c r="R23" i="14"/>
  <c r="P23" i="14" s="1"/>
  <c r="R19" i="14"/>
  <c r="P19" i="14" s="1"/>
  <c r="R27" i="14"/>
  <c r="P27" i="14" s="1"/>
  <c r="R24" i="16"/>
  <c r="P24" i="16" s="1"/>
  <c r="R21" i="16"/>
  <c r="P21" i="16" s="1"/>
  <c r="R25" i="16"/>
  <c r="P25" i="16" s="1"/>
  <c r="W26" i="15"/>
  <c r="U24" i="15"/>
  <c r="W24" i="15"/>
  <c r="W27" i="15"/>
  <c r="R29" i="17"/>
  <c r="R27" i="17"/>
  <c r="U18" i="17"/>
  <c r="W19" i="17"/>
  <c r="W18" i="17"/>
  <c r="U11" i="17"/>
  <c r="R25" i="17"/>
  <c r="W9" i="18"/>
  <c r="X20" i="15"/>
  <c r="X10" i="17"/>
  <c r="X13" i="17"/>
  <c r="X14" i="17"/>
  <c r="U13" i="17"/>
  <c r="U14" i="17"/>
  <c r="W10" i="17"/>
  <c r="X11" i="17"/>
  <c r="W13" i="17"/>
  <c r="X23" i="15"/>
  <c r="W8" i="15"/>
  <c r="X24" i="15"/>
  <c r="W25" i="15"/>
  <c r="X25" i="15"/>
  <c r="U8" i="15"/>
  <c r="W20" i="15"/>
  <c r="X12" i="15"/>
  <c r="X13" i="14"/>
  <c r="U11" i="14"/>
  <c r="X11" i="14"/>
  <c r="W13" i="14"/>
  <c r="U13" i="14"/>
  <c r="W14" i="17"/>
  <c r="W12" i="14"/>
  <c r="W9" i="15"/>
  <c r="W19" i="15"/>
  <c r="W12" i="17"/>
  <c r="X11" i="15"/>
  <c r="U15" i="15"/>
  <c r="W18" i="15"/>
  <c r="W11" i="15"/>
  <c r="X9" i="15"/>
  <c r="X19" i="15"/>
  <c r="X18" i="15"/>
  <c r="W15" i="15"/>
  <c r="W16" i="15"/>
  <c r="X15" i="15"/>
  <c r="W12" i="15"/>
  <c r="W10" i="15"/>
  <c r="X12" i="14"/>
  <c r="U12" i="14"/>
  <c r="W11" i="14"/>
  <c r="W9" i="17"/>
  <c r="X12" i="17"/>
  <c r="U15" i="17"/>
  <c r="W15" i="17"/>
  <c r="U9" i="17"/>
  <c r="W11" i="17"/>
  <c r="X15" i="17"/>
  <c r="W10" i="18"/>
  <c r="W8" i="18"/>
  <c r="X9" i="18"/>
  <c r="X8" i="18"/>
  <c r="U10" i="18"/>
  <c r="W21" i="15"/>
  <c r="U10" i="15"/>
  <c r="W23" i="15"/>
  <c r="W13" i="15"/>
  <c r="W14" i="15"/>
  <c r="X10" i="15"/>
  <c r="W17" i="15"/>
  <c r="W22" i="15"/>
  <c r="X13" i="15"/>
  <c r="X14" i="15"/>
  <c r="X17" i="15"/>
  <c r="X22" i="15"/>
  <c r="X16" i="15"/>
  <c r="U22" i="15"/>
  <c r="U10" i="17"/>
  <c r="S23" i="18"/>
  <c r="S24" i="18"/>
  <c r="S17" i="18"/>
  <c r="R25" i="18"/>
  <c r="S18" i="18"/>
  <c r="S26" i="18"/>
  <c r="S27" i="18"/>
  <c r="S28" i="18"/>
  <c r="S27" i="17"/>
  <c r="S25" i="17"/>
  <c r="S29" i="17"/>
  <c r="S21" i="16"/>
  <c r="S24" i="16"/>
  <c r="S22" i="16"/>
  <c r="S26" i="16"/>
  <c r="V23" i="16"/>
  <c r="S20" i="16"/>
  <c r="S28" i="16"/>
  <c r="V21" i="15"/>
  <c r="V29" i="15"/>
  <c r="S29" i="15" s="1"/>
  <c r="V22" i="15"/>
  <c r="V19" i="15"/>
  <c r="S28" i="15"/>
  <c r="V15" i="14"/>
  <c r="S15" i="14" s="1"/>
  <c r="S27" i="14"/>
  <c r="S19" i="14"/>
  <c r="S23" i="14"/>
  <c r="U14" i="14"/>
  <c r="S17" i="14"/>
  <c r="V21" i="14"/>
  <c r="R21" i="14" s="1"/>
  <c r="U22" i="14"/>
  <c r="R22" i="14" s="1"/>
  <c r="S26" i="14"/>
  <c r="T22" i="2"/>
  <c r="R29" i="16" l="1"/>
  <c r="P29" i="16" s="1"/>
  <c r="S23" i="16"/>
  <c r="S16" i="16"/>
  <c r="S13" i="16"/>
  <c r="S29" i="14"/>
  <c r="S20" i="14"/>
  <c r="S14" i="17"/>
  <c r="R14" i="17"/>
  <c r="S15" i="17"/>
  <c r="S13" i="17"/>
  <c r="R18" i="17"/>
  <c r="S16" i="18"/>
  <c r="R11" i="17"/>
  <c r="R14" i="16"/>
  <c r="S9" i="16"/>
  <c r="S8" i="16"/>
  <c r="S10" i="16"/>
  <c r="R9" i="16"/>
  <c r="R12" i="17"/>
  <c r="S11" i="17"/>
  <c r="S21" i="18"/>
  <c r="R22" i="18"/>
  <c r="P22" i="18" s="1"/>
  <c r="R16" i="14"/>
  <c r="P16" i="14" s="1"/>
  <c r="R24" i="14"/>
  <c r="P24" i="14" s="1"/>
  <c r="R8" i="14"/>
  <c r="R11" i="14"/>
  <c r="S11" i="14"/>
  <c r="R15" i="14"/>
  <c r="P15" i="14" s="1"/>
  <c r="R29" i="15"/>
  <c r="P29" i="15" s="1"/>
  <c r="S15" i="16"/>
  <c r="R12" i="16"/>
  <c r="S12" i="16"/>
  <c r="R23" i="16"/>
  <c r="P23" i="16" s="1"/>
  <c r="S20" i="17"/>
  <c r="S18" i="17"/>
  <c r="S15" i="18"/>
  <c r="R9" i="14"/>
  <c r="S11" i="18"/>
  <c r="R27" i="18"/>
  <c r="P27" i="18" s="1"/>
  <c r="S21" i="17"/>
  <c r="R25" i="14"/>
  <c r="P25" i="14" s="1"/>
  <c r="P22" i="14"/>
  <c r="R11" i="18"/>
  <c r="R17" i="17"/>
  <c r="R8" i="15"/>
  <c r="R19" i="18"/>
  <c r="P19" i="18" s="1"/>
  <c r="R18" i="18"/>
  <c r="P18" i="18" s="1"/>
  <c r="R28" i="18"/>
  <c r="P28" i="18" s="1"/>
  <c r="R20" i="18"/>
  <c r="P20" i="18" s="1"/>
  <c r="R9" i="18"/>
  <c r="R10" i="18"/>
  <c r="R26" i="18"/>
  <c r="P26" i="18" s="1"/>
  <c r="R17" i="18"/>
  <c r="P17" i="18" s="1"/>
  <c r="R12" i="14"/>
  <c r="R17" i="14"/>
  <c r="P17" i="14" s="1"/>
  <c r="R26" i="14"/>
  <c r="P26" i="14" s="1"/>
  <c r="R18" i="14"/>
  <c r="P18" i="14" s="1"/>
  <c r="R14" i="14"/>
  <c r="P14" i="14" s="1"/>
  <c r="R10" i="14"/>
  <c r="R13" i="14"/>
  <c r="R28" i="14"/>
  <c r="P28" i="14" s="1"/>
  <c r="R27" i="16"/>
  <c r="P27" i="16" s="1"/>
  <c r="R11" i="16"/>
  <c r="R10" i="16"/>
  <c r="R18" i="16"/>
  <c r="P18" i="16" s="1"/>
  <c r="R13" i="16"/>
  <c r="R28" i="16"/>
  <c r="P28" i="16" s="1"/>
  <c r="R26" i="16"/>
  <c r="P26" i="16" s="1"/>
  <c r="R20" i="16"/>
  <c r="P20" i="16" s="1"/>
  <c r="R19" i="16"/>
  <c r="P19" i="16" s="1"/>
  <c r="R17" i="16"/>
  <c r="P17" i="16" s="1"/>
  <c r="S13" i="14"/>
  <c r="S10" i="18"/>
  <c r="S8" i="18"/>
  <c r="R8" i="18"/>
  <c r="S9" i="18"/>
  <c r="R14" i="15"/>
  <c r="R23" i="15"/>
  <c r="R20" i="15"/>
  <c r="R26" i="15"/>
  <c r="R15" i="15"/>
  <c r="R17" i="15"/>
  <c r="R10" i="15"/>
  <c r="R25" i="15"/>
  <c r="R11" i="15"/>
  <c r="S18" i="15"/>
  <c r="R22" i="15"/>
  <c r="R12" i="15"/>
  <c r="R13" i="15"/>
  <c r="S19" i="15"/>
  <c r="R19" i="15"/>
  <c r="R27" i="15"/>
  <c r="P27" i="15" s="1"/>
  <c r="R18" i="15"/>
  <c r="R28" i="15"/>
  <c r="R9" i="15"/>
  <c r="R24" i="15"/>
  <c r="R16" i="15"/>
  <c r="R16" i="17"/>
  <c r="R10" i="17"/>
  <c r="R21" i="17"/>
  <c r="R9" i="17"/>
  <c r="R15" i="17"/>
  <c r="R20" i="17"/>
  <c r="R13" i="17"/>
  <c r="R23" i="17"/>
  <c r="R28" i="17"/>
  <c r="S10" i="17"/>
  <c r="R22" i="17"/>
  <c r="R26" i="17"/>
  <c r="R8" i="17"/>
  <c r="R24" i="17"/>
  <c r="R19" i="17"/>
  <c r="S17" i="15"/>
  <c r="R21" i="15"/>
  <c r="P27" i="17"/>
  <c r="P25" i="17"/>
  <c r="P29" i="17"/>
  <c r="S12" i="17"/>
  <c r="S19" i="17"/>
  <c r="S28" i="17"/>
  <c r="S26" i="17"/>
  <c r="S24" i="17"/>
  <c r="S9" i="17"/>
  <c r="S16" i="17"/>
  <c r="S22" i="17"/>
  <c r="S8" i="17"/>
  <c r="S14" i="15"/>
  <c r="S15" i="15"/>
  <c r="S9" i="15"/>
  <c r="S26" i="15"/>
  <c r="S8" i="15"/>
  <c r="S12" i="14"/>
  <c r="S10" i="14"/>
  <c r="S22" i="15"/>
  <c r="S13" i="15"/>
  <c r="S21" i="15"/>
  <c r="S12" i="15"/>
  <c r="S11" i="15"/>
  <c r="S10" i="15"/>
  <c r="S16" i="15"/>
  <c r="P25" i="18"/>
  <c r="P21" i="14"/>
  <c r="S25" i="18"/>
  <c r="S23" i="17"/>
  <c r="S20" i="15"/>
  <c r="S27" i="15"/>
  <c r="S23" i="15"/>
  <c r="S17" i="17"/>
  <c r="S14" i="16"/>
  <c r="S17" i="16"/>
  <c r="S24" i="15"/>
  <c r="S25" i="15"/>
  <c r="S9" i="14"/>
  <c r="S21" i="14"/>
  <c r="S22" i="14"/>
  <c r="S14" i="14"/>
  <c r="P15" i="16" l="1"/>
  <c r="P14" i="16"/>
  <c r="P13" i="16"/>
  <c r="P12" i="16"/>
  <c r="P11" i="16"/>
  <c r="P9" i="16"/>
  <c r="P14" i="17"/>
  <c r="P12" i="17"/>
  <c r="P11" i="17"/>
  <c r="P11" i="18"/>
  <c r="P10" i="17"/>
  <c r="P20" i="15"/>
  <c r="P28" i="15"/>
  <c r="P23" i="15"/>
  <c r="P17" i="17"/>
  <c r="P23" i="17"/>
  <c r="P15" i="17"/>
  <c r="P24" i="17"/>
  <c r="P21" i="17"/>
  <c r="P28" i="17"/>
  <c r="P26" i="17"/>
  <c r="P13" i="17"/>
  <c r="P21" i="15"/>
  <c r="P10" i="16"/>
  <c r="P9" i="14"/>
  <c r="P22" i="15"/>
  <c r="P10" i="15"/>
  <c r="P24" i="15"/>
  <c r="P16" i="15"/>
  <c r="P11" i="14"/>
  <c r="P8" i="16"/>
  <c r="P25" i="15"/>
  <c r="P10" i="14"/>
  <c r="P13" i="14"/>
  <c r="P8" i="18"/>
  <c r="P8" i="14"/>
  <c r="P9" i="18"/>
  <c r="P10" i="18"/>
  <c r="P12" i="14"/>
  <c r="P17" i="15"/>
  <c r="P8" i="15"/>
  <c r="P13" i="15"/>
  <c r="P12" i="15"/>
  <c r="P26" i="15"/>
  <c r="P14" i="15"/>
  <c r="P15" i="15"/>
  <c r="P11" i="15"/>
  <c r="P9" i="15"/>
  <c r="P18" i="15"/>
  <c r="P19" i="15"/>
  <c r="P20" i="17" l="1"/>
  <c r="P8" i="17"/>
  <c r="P16" i="17"/>
  <c r="P19" i="17"/>
  <c r="P9" i="17"/>
  <c r="P18" i="17"/>
  <c r="P22" i="17"/>
  <c r="P31" i="11" l="1"/>
  <c r="R27" i="11"/>
  <c r="R23" i="11"/>
  <c r="R19" i="11"/>
  <c r="R15" i="11"/>
  <c r="R11" i="11"/>
  <c r="R7" i="11"/>
  <c r="R31" i="11" l="1"/>
  <c r="N27" i="11"/>
  <c r="N23" i="11"/>
  <c r="N19" i="11"/>
  <c r="N15" i="11"/>
  <c r="N11" i="11"/>
  <c r="N7" i="11"/>
  <c r="L31" i="11"/>
  <c r="N31" i="11" l="1"/>
  <c r="I23" i="11"/>
  <c r="H23" i="11"/>
  <c r="G23" i="11"/>
  <c r="F23" i="11"/>
  <c r="E23" i="11"/>
  <c r="D23" i="11"/>
  <c r="J26" i="11"/>
  <c r="J25" i="11"/>
  <c r="J24" i="11"/>
  <c r="I19" i="11"/>
  <c r="H19" i="11"/>
  <c r="G19" i="11"/>
  <c r="F19" i="11"/>
  <c r="E19" i="11"/>
  <c r="D19" i="11"/>
  <c r="I15" i="11"/>
  <c r="H15" i="11"/>
  <c r="G15" i="11"/>
  <c r="F15" i="11"/>
  <c r="E15" i="11"/>
  <c r="D15" i="11"/>
  <c r="J22" i="11"/>
  <c r="J21" i="11"/>
  <c r="J20" i="11"/>
  <c r="J18" i="11"/>
  <c r="J17" i="11"/>
  <c r="J16" i="11"/>
  <c r="I11" i="11"/>
  <c r="H11" i="11"/>
  <c r="G11" i="11"/>
  <c r="F11" i="11"/>
  <c r="E11" i="11"/>
  <c r="D11" i="11"/>
  <c r="J14" i="11"/>
  <c r="J13" i="11"/>
  <c r="J12" i="11"/>
  <c r="J10" i="11"/>
  <c r="J9" i="11"/>
  <c r="J8" i="11"/>
  <c r="I7" i="11"/>
  <c r="H7" i="11"/>
  <c r="G7" i="11"/>
  <c r="F7" i="11"/>
  <c r="E7" i="11"/>
  <c r="D7" i="11"/>
  <c r="J11" i="11" l="1"/>
  <c r="J6" i="11" l="1"/>
  <c r="J5" i="11"/>
  <c r="J4" i="11"/>
  <c r="I3" i="11"/>
  <c r="I27" i="11" s="1"/>
  <c r="H3" i="11"/>
  <c r="H27" i="11" s="1"/>
  <c r="G3" i="11"/>
  <c r="G27" i="11" s="1"/>
  <c r="F3" i="11"/>
  <c r="F27" i="11" s="1"/>
  <c r="E3" i="11"/>
  <c r="E27" i="11" s="1"/>
  <c r="D3" i="11"/>
  <c r="D27" i="11" s="1"/>
  <c r="B23" i="11"/>
  <c r="B27" i="11" s="1"/>
  <c r="J23" i="11"/>
  <c r="J19" i="11"/>
  <c r="J15" i="11"/>
  <c r="J7" i="11"/>
  <c r="N28" i="8"/>
  <c r="N27" i="8"/>
  <c r="N26" i="8"/>
  <c r="N25" i="8"/>
  <c r="N24" i="8"/>
  <c r="N23" i="8"/>
  <c r="N22" i="8"/>
  <c r="J3" i="11" l="1"/>
  <c r="J27" i="11" s="1"/>
  <c r="N21" i="8"/>
  <c r="Q31" i="2" l="1"/>
  <c r="J36" i="2" s="1"/>
  <c r="Z15" i="2" l="1"/>
  <c r="Z10" i="2"/>
  <c r="Z16" i="2"/>
  <c r="Z12" i="2"/>
  <c r="Z11" i="2"/>
  <c r="Z9" i="2"/>
  <c r="Z17" i="2"/>
  <c r="Z18" i="2"/>
  <c r="Z19" i="2"/>
  <c r="Z13" i="2"/>
  <c r="Z14" i="2"/>
  <c r="Z20" i="2"/>
  <c r="Z21" i="2"/>
  <c r="Z22" i="2"/>
  <c r="Z23" i="2"/>
  <c r="Z24" i="2"/>
  <c r="Z25" i="2"/>
  <c r="Z26" i="2"/>
  <c r="Z27" i="2"/>
  <c r="Z28" i="2"/>
  <c r="Z29" i="2"/>
  <c r="Z8" i="2"/>
  <c r="N31" i="2" l="1"/>
  <c r="L31" i="2"/>
  <c r="J31" i="2"/>
  <c r="H31" i="2"/>
  <c r="T21" i="2" l="1"/>
  <c r="T19" i="2" l="1"/>
  <c r="T15" i="2" l="1"/>
  <c r="T20" i="2"/>
  <c r="T29" i="2"/>
  <c r="T23" i="2"/>
  <c r="M8" i="2"/>
  <c r="T9" i="2" l="1"/>
  <c r="T8" i="2"/>
  <c r="X28" i="2"/>
  <c r="V28" i="2"/>
  <c r="T27" i="2"/>
  <c r="V27" i="2"/>
  <c r="M10" i="2"/>
  <c r="T10" i="2" s="1"/>
  <c r="T14" i="2"/>
  <c r="T16" i="2"/>
  <c r="T26" i="2"/>
  <c r="T25" i="2"/>
  <c r="T24" i="2"/>
  <c r="M11" i="2"/>
  <c r="T11" i="2" s="1"/>
  <c r="M12" i="2"/>
  <c r="T17" i="2" s="1"/>
  <c r="T12" i="2" l="1"/>
  <c r="W28" i="2"/>
  <c r="T28" i="2"/>
  <c r="U29" i="2"/>
  <c r="U27" i="2"/>
  <c r="V17" i="2"/>
  <c r="W27" i="2"/>
  <c r="V29" i="2"/>
  <c r="X27" i="2"/>
  <c r="X29" i="2"/>
  <c r="W29" i="2"/>
  <c r="U28" i="2"/>
  <c r="W17" i="2"/>
  <c r="X18" i="2"/>
  <c r="V9" i="2"/>
  <c r="X17" i="2"/>
  <c r="X9" i="2"/>
  <c r="V22" i="2"/>
  <c r="V18" i="2"/>
  <c r="W18" i="2"/>
  <c r="W9" i="2"/>
  <c r="X11" i="2"/>
  <c r="U23" i="2"/>
  <c r="U21" i="2"/>
  <c r="V21" i="2"/>
  <c r="W21" i="2"/>
  <c r="W22" i="2"/>
  <c r="V24" i="2"/>
  <c r="X24" i="2"/>
  <c r="X22" i="2"/>
  <c r="W24" i="2"/>
  <c r="W26" i="2"/>
  <c r="X26" i="2"/>
  <c r="V25" i="2"/>
  <c r="V26" i="2"/>
  <c r="U26" i="2"/>
  <c r="X25" i="2"/>
  <c r="U24" i="2"/>
  <c r="U22" i="2"/>
  <c r="W25" i="2"/>
  <c r="X15" i="2"/>
  <c r="W8" i="2"/>
  <c r="W11" i="2"/>
  <c r="W16" i="2"/>
  <c r="W14" i="2"/>
  <c r="X16" i="2"/>
  <c r="V10" i="2"/>
  <c r="X14" i="2"/>
  <c r="W12" i="2"/>
  <c r="X12" i="2"/>
  <c r="X19" i="2"/>
  <c r="V12" i="2"/>
  <c r="V8" i="2"/>
  <c r="V16" i="2"/>
  <c r="W10" i="2"/>
  <c r="U20" i="2"/>
  <c r="V15" i="2"/>
  <c r="X10" i="2"/>
  <c r="V19" i="2"/>
  <c r="V20" i="2"/>
  <c r="X21" i="2"/>
  <c r="U25" i="2"/>
  <c r="W15" i="2"/>
  <c r="W19" i="2"/>
  <c r="W20" i="2"/>
  <c r="X23" i="2"/>
  <c r="V11" i="2"/>
  <c r="V13" i="2"/>
  <c r="X20" i="2"/>
  <c r="U14" i="2"/>
  <c r="W13" i="2"/>
  <c r="W23" i="2"/>
  <c r="X8" i="2"/>
  <c r="V14" i="2"/>
  <c r="X13" i="2"/>
  <c r="V23" i="2"/>
  <c r="R28" i="2" l="1"/>
  <c r="P28" i="2" s="1"/>
  <c r="R29" i="2"/>
  <c r="P29" i="2" s="1"/>
  <c r="R24" i="2"/>
  <c r="P24" i="2" s="1"/>
  <c r="R23" i="2"/>
  <c r="P23" i="2" s="1"/>
  <c r="R26" i="2"/>
  <c r="P26" i="2" s="1"/>
  <c r="R22" i="2"/>
  <c r="R25" i="2"/>
  <c r="P25" i="2" s="1"/>
  <c r="R27" i="2"/>
  <c r="P27" i="2" s="1"/>
  <c r="S29" i="2"/>
  <c r="S28" i="2"/>
  <c r="S22" i="2"/>
  <c r="S23" i="2"/>
  <c r="S27" i="2"/>
  <c r="S24" i="2"/>
  <c r="S25" i="2"/>
  <c r="S26" i="2"/>
  <c r="U9" i="2" l="1"/>
  <c r="U10" i="2"/>
  <c r="U17" i="2"/>
  <c r="U16" i="2"/>
  <c r="R16" i="2" s="1"/>
  <c r="U13" i="2"/>
  <c r="R9" i="2" l="1"/>
  <c r="P22" i="2"/>
  <c r="U8" i="2"/>
  <c r="R10" i="2" s="1"/>
  <c r="S9" i="2"/>
  <c r="U15" i="2"/>
  <c r="U12" i="2"/>
  <c r="U18" i="2"/>
  <c r="S21" i="2" s="1"/>
  <c r="U19" i="2"/>
  <c r="R19" i="2" s="1"/>
  <c r="U11" i="2"/>
  <c r="R11" i="2" s="1"/>
  <c r="R13" i="2" l="1"/>
  <c r="R15" i="2"/>
  <c r="S15" i="2"/>
  <c r="R20" i="2"/>
  <c r="R14" i="2"/>
  <c r="R18" i="2"/>
  <c r="S14" i="2"/>
  <c r="R21" i="2"/>
  <c r="R8" i="2"/>
  <c r="R17" i="2"/>
  <c r="S13" i="2"/>
  <c r="R12" i="2"/>
  <c r="S18" i="2"/>
  <c r="S12" i="2"/>
  <c r="S11" i="2"/>
  <c r="S17" i="2"/>
  <c r="S10" i="2"/>
  <c r="S8" i="2"/>
  <c r="S19" i="2"/>
  <c r="S16" i="2"/>
  <c r="S20" i="2"/>
  <c r="P14" i="2" l="1"/>
  <c r="P17" i="2"/>
  <c r="P19" i="2"/>
  <c r="P16" i="2"/>
  <c r="P20" i="2"/>
  <c r="P13" i="2"/>
  <c r="P10" i="2"/>
  <c r="P8" i="2"/>
  <c r="P11" i="2"/>
  <c r="P15" i="2"/>
  <c r="P9" i="2"/>
  <c r="P21" i="2"/>
  <c r="P12" i="2"/>
  <c r="P18" i="2"/>
</calcChain>
</file>

<file path=xl/sharedStrings.xml><?xml version="1.0" encoding="utf-8"?>
<sst xmlns="http://schemas.openxmlformats.org/spreadsheetml/2006/main" count="882" uniqueCount="270">
  <si>
    <t>Score</t>
  </si>
  <si>
    <t>Points</t>
  </si>
  <si>
    <t>Club</t>
  </si>
  <si>
    <t>Total Retenu</t>
  </si>
  <si>
    <t>Total</t>
  </si>
  <si>
    <t>idx</t>
  </si>
  <si>
    <t>T1</t>
  </si>
  <si>
    <t>T2</t>
  </si>
  <si>
    <t>T3</t>
  </si>
  <si>
    <t>T4</t>
  </si>
  <si>
    <t>T5</t>
  </si>
  <si>
    <t>PEF</t>
  </si>
  <si>
    <t>Dis</t>
  </si>
  <si>
    <t>Rang</t>
  </si>
  <si>
    <t>NJ</t>
  </si>
  <si>
    <t>ABJ</t>
  </si>
  <si>
    <t>n°</t>
  </si>
  <si>
    <t>Joueur</t>
  </si>
  <si>
    <t>PS1</t>
  </si>
  <si>
    <t>PS2</t>
  </si>
  <si>
    <t>LEBLOND Owen</t>
  </si>
  <si>
    <t>AMAT Faust</t>
  </si>
  <si>
    <t>PC2</t>
  </si>
  <si>
    <t>LAMOURAUX Florentin</t>
  </si>
  <si>
    <t>DELPY Anselme</t>
  </si>
  <si>
    <t>MASSIAS Lucas</t>
  </si>
  <si>
    <t>DEFAYE PETITET Stanislas</t>
  </si>
  <si>
    <t>MAGNAC Lucien</t>
  </si>
  <si>
    <t>Les Vigiers</t>
  </si>
  <si>
    <t>Saint Méard</t>
  </si>
  <si>
    <t>Périgueux</t>
  </si>
  <si>
    <t>Essendiéras</t>
  </si>
  <si>
    <t>La Porcelaine</t>
  </si>
  <si>
    <t>La Jonchère</t>
  </si>
  <si>
    <t>Brive</t>
  </si>
  <si>
    <t>Limoges</t>
  </si>
  <si>
    <t>Lolivarie</t>
  </si>
  <si>
    <t>La Marterie</t>
  </si>
  <si>
    <t>Aubazine</t>
  </si>
  <si>
    <t>n° Licence</t>
  </si>
  <si>
    <t>CD24</t>
  </si>
  <si>
    <t>CD19</t>
  </si>
  <si>
    <t>CD87/23</t>
  </si>
  <si>
    <t>VINATIER Elisa</t>
  </si>
  <si>
    <t>LAPEBIE Valentine</t>
  </si>
  <si>
    <t>ROCHER Nina</t>
  </si>
  <si>
    <t>STOLTZ Jade</t>
  </si>
  <si>
    <t>VILLARD Mathilde</t>
  </si>
  <si>
    <t>CD</t>
  </si>
  <si>
    <t>BIEDA Clement</t>
  </si>
  <si>
    <t>B1</t>
  </si>
  <si>
    <t>B2</t>
  </si>
  <si>
    <t>GENTIL Jules</t>
  </si>
  <si>
    <t>CORNUT Louis</t>
  </si>
  <si>
    <t>VEYSSIERE Clément</t>
  </si>
  <si>
    <t>OBLIN Mathieu</t>
  </si>
  <si>
    <t>RIVOIRE Antoine</t>
  </si>
  <si>
    <t>PRADEAU Louis</t>
  </si>
  <si>
    <t>COURTIOL Damien</t>
  </si>
  <si>
    <t>MAUGEIN Pierre</t>
  </si>
  <si>
    <t>GUERIN Toan</t>
  </si>
  <si>
    <t>BOISARD Emile</t>
  </si>
  <si>
    <t>CARPENTIER Mathys</t>
  </si>
  <si>
    <t>HAMEL Thomas</t>
  </si>
  <si>
    <t>PETINON Ludivine</t>
  </si>
  <si>
    <t>ALVINERIE May-Line</t>
  </si>
  <si>
    <t>M1</t>
  </si>
  <si>
    <t>M2</t>
  </si>
  <si>
    <t>VINATIER Romain</t>
  </si>
  <si>
    <t>PLAS Antonin</t>
  </si>
  <si>
    <t>MARECHAL Jules</t>
  </si>
  <si>
    <t>LACHAISE Paul</t>
  </si>
  <si>
    <t>Saint Junien</t>
  </si>
  <si>
    <t>Neuvic</t>
  </si>
  <si>
    <t>Heure</t>
  </si>
  <si>
    <t>Joueur 1</t>
  </si>
  <si>
    <t>Joueur 2</t>
  </si>
  <si>
    <t>Joueur3</t>
  </si>
  <si>
    <t>Tee</t>
  </si>
  <si>
    <t>ordre</t>
  </si>
  <si>
    <t>Non joué</t>
  </si>
  <si>
    <t>Disqualifié</t>
  </si>
  <si>
    <t>Abandon justifié</t>
  </si>
  <si>
    <t>Participation Epreuve féd.</t>
  </si>
  <si>
    <t>Mortemart</t>
  </si>
  <si>
    <t>MG1</t>
  </si>
  <si>
    <t>MG2</t>
  </si>
  <si>
    <t>MG3</t>
  </si>
  <si>
    <t>MG4</t>
  </si>
  <si>
    <t>MG5</t>
  </si>
  <si>
    <t>MG6</t>
  </si>
  <si>
    <t>MG7</t>
  </si>
  <si>
    <t>MG8</t>
  </si>
  <si>
    <t>MG9</t>
  </si>
  <si>
    <t>MG10</t>
  </si>
  <si>
    <t>MG11</t>
  </si>
  <si>
    <t>MG12</t>
  </si>
  <si>
    <t>MF1</t>
  </si>
  <si>
    <t>MF2</t>
  </si>
  <si>
    <t>MF3</t>
  </si>
  <si>
    <t>BG1</t>
  </si>
  <si>
    <t>BG2</t>
  </si>
  <si>
    <t>BG3</t>
  </si>
  <si>
    <t>BG4</t>
  </si>
  <si>
    <t>BG5</t>
  </si>
  <si>
    <t>BG6</t>
  </si>
  <si>
    <t>BG7</t>
  </si>
  <si>
    <t>BG8</t>
  </si>
  <si>
    <t>BG9</t>
  </si>
  <si>
    <t>BG10</t>
  </si>
  <si>
    <t>BG11</t>
  </si>
  <si>
    <t>BG12</t>
  </si>
  <si>
    <t>BG13</t>
  </si>
  <si>
    <t>BG14</t>
  </si>
  <si>
    <t>BG15</t>
  </si>
  <si>
    <t>BF1</t>
  </si>
  <si>
    <t>BF2</t>
  </si>
  <si>
    <t>BF3</t>
  </si>
  <si>
    <t>BF4</t>
  </si>
  <si>
    <t>BF5</t>
  </si>
  <si>
    <t>BF6</t>
  </si>
  <si>
    <t>U12G1</t>
  </si>
  <si>
    <t>U12G2</t>
  </si>
  <si>
    <t>U12G3</t>
  </si>
  <si>
    <t>U12G4</t>
  </si>
  <si>
    <t>U12G5</t>
  </si>
  <si>
    <t>U12G6</t>
  </si>
  <si>
    <t>U12G7</t>
  </si>
  <si>
    <t>U12G8</t>
  </si>
  <si>
    <t>U12G9</t>
  </si>
  <si>
    <t>U12G10</t>
  </si>
  <si>
    <t>U12G11</t>
  </si>
  <si>
    <t>U12G12</t>
  </si>
  <si>
    <t>U12G13</t>
  </si>
  <si>
    <t>U12G14</t>
  </si>
  <si>
    <t>U12G15</t>
  </si>
  <si>
    <t>U12G16</t>
  </si>
  <si>
    <t>U12G17</t>
  </si>
  <si>
    <t>U12F1</t>
  </si>
  <si>
    <t>U12F2</t>
  </si>
  <si>
    <t>U12F3</t>
  </si>
  <si>
    <t>U12F4</t>
  </si>
  <si>
    <t>U12F5</t>
  </si>
  <si>
    <t>U12F6</t>
  </si>
  <si>
    <t>U12F7</t>
  </si>
  <si>
    <t>U12F8</t>
  </si>
  <si>
    <t>MABILLE Tom</t>
  </si>
  <si>
    <t>CHAMLONG Joshua</t>
  </si>
  <si>
    <t>Nom</t>
  </si>
  <si>
    <t>Minimes Garçons</t>
  </si>
  <si>
    <t>Minimes Filles</t>
  </si>
  <si>
    <t>Benjamines</t>
  </si>
  <si>
    <t>Benjamins</t>
  </si>
  <si>
    <t>U12 Filles</t>
  </si>
  <si>
    <t>U12 Garçons</t>
  </si>
  <si>
    <t>BERTHE Lucas</t>
  </si>
  <si>
    <t>RIBIERRE Noah</t>
  </si>
  <si>
    <t>VELLICOS Gabriel</t>
  </si>
  <si>
    <t xml:space="preserve">Mis à jour le : </t>
  </si>
  <si>
    <t>Nb tours</t>
  </si>
  <si>
    <t>QRJ</t>
  </si>
  <si>
    <t>Qualifiés</t>
  </si>
  <si>
    <t>Quotas :</t>
  </si>
  <si>
    <t xml:space="preserve">Reste : </t>
  </si>
  <si>
    <t>Comité</t>
  </si>
  <si>
    <t>Licence</t>
  </si>
  <si>
    <t>Cat</t>
  </si>
  <si>
    <t>Ordre</t>
  </si>
  <si>
    <t xml:space="preserve">TOTAL QUALIFIES : </t>
  </si>
  <si>
    <t>Catégories</t>
  </si>
  <si>
    <t>Potentiel par épreuve</t>
  </si>
  <si>
    <t>Quotas</t>
  </si>
  <si>
    <t>Qualifiés CRJ</t>
  </si>
  <si>
    <t>Quotas CRJ</t>
  </si>
  <si>
    <t>CD 87/23</t>
  </si>
  <si>
    <t>ESSENDIERAS</t>
  </si>
  <si>
    <t>PERIGUEUX</t>
  </si>
  <si>
    <t>LIMOGES</t>
  </si>
  <si>
    <t>SELETTI Leo</t>
  </si>
  <si>
    <t>FAUCHER Elyan</t>
  </si>
  <si>
    <t>PC1</t>
  </si>
  <si>
    <t>LA PORCELAINE</t>
  </si>
  <si>
    <t>La Jonchère
21/10/2018</t>
  </si>
  <si>
    <t>Aubazine
04/11/2018</t>
  </si>
  <si>
    <t>La Marterie
11/11/2018</t>
  </si>
  <si>
    <t>Brive
04/03/2019</t>
  </si>
  <si>
    <t>St Lazare
24/03/2019</t>
  </si>
  <si>
    <t>Les Vigiers
07/04/2019</t>
  </si>
  <si>
    <t>Cat 2019</t>
  </si>
  <si>
    <t>MARTY Inés</t>
  </si>
  <si>
    <t>VILLARD Justine</t>
  </si>
  <si>
    <t>MAGNAC Jeanne</t>
  </si>
  <si>
    <t>BRIVE</t>
  </si>
  <si>
    <t>BAILLEUX ANDRIEUX Kim</t>
  </si>
  <si>
    <t>LA JONCHERE</t>
  </si>
  <si>
    <t>BENATIA--FILIPE Ismaël</t>
  </si>
  <si>
    <t>Idx sept 18</t>
  </si>
  <si>
    <t>DUNN Lucas</t>
  </si>
  <si>
    <t>MARTY Timéo</t>
  </si>
  <si>
    <t>MELIN Arthur</t>
  </si>
  <si>
    <t>MONDY Louis</t>
  </si>
  <si>
    <t>Mis à jour le : 07/04/2019</t>
  </si>
  <si>
    <t>Idx au 08/04</t>
  </si>
  <si>
    <t>CID Limousin Périgord 2019 / 2020</t>
  </si>
  <si>
    <t>CID Limousin Périgord 2019 / 2020
Liste des qualifiés</t>
  </si>
  <si>
    <t>La Marterie
17/11/2019</t>
  </si>
  <si>
    <t>Brive
12/10/2019</t>
  </si>
  <si>
    <t>St Lazare
29/03/2020</t>
  </si>
  <si>
    <t>Aubazine
12/04/2020</t>
  </si>
  <si>
    <t>classement Tour 1</t>
  </si>
  <si>
    <t>LEYX Camille</t>
  </si>
  <si>
    <t>LES VIGIERS</t>
  </si>
  <si>
    <t>LAULHAU Mathilde</t>
  </si>
  <si>
    <t>AUBAZINE-CORREZE</t>
  </si>
  <si>
    <t>BRIVE PLANCHETORTE</t>
  </si>
  <si>
    <t>CHARIER Julien</t>
  </si>
  <si>
    <t>DAGUET Vivien</t>
  </si>
  <si>
    <t>ANNON Victor</t>
  </si>
  <si>
    <t>DUPUIS Lino</t>
  </si>
  <si>
    <r>
      <t>classement Tour 1</t>
    </r>
    <r>
      <rPr>
        <b/>
        <sz val="11"/>
        <color rgb="FFFF0000"/>
        <rFont val="Calibri"/>
        <family val="2"/>
        <scheme val="minor"/>
      </rPr>
      <t xml:space="preserve"> </t>
    </r>
  </si>
  <si>
    <t>SAMPAIO MESQUITA Bia</t>
  </si>
  <si>
    <t>GOLF CLUB SAINT MEARD</t>
  </si>
  <si>
    <t>VALLAT Jean</t>
  </si>
  <si>
    <t>VALBUSA Neo</t>
  </si>
  <si>
    <t>GOLF BLUEGREEN LA MARTERIE</t>
  </si>
  <si>
    <t>FERN Christian</t>
  </si>
  <si>
    <t>NEUVIC</t>
  </si>
  <si>
    <t>VALMARY Timéo</t>
  </si>
  <si>
    <t>BERNERON Augustin</t>
  </si>
  <si>
    <t>JAUGEARD Mathys</t>
  </si>
  <si>
    <t>CLERO Lily</t>
  </si>
  <si>
    <t>AMAT Simeon</t>
  </si>
  <si>
    <t>D'ESSENDIERAS</t>
  </si>
  <si>
    <t>BOGGIO LAMOURAUX Emilio</t>
  </si>
  <si>
    <t>JARDIN Matisse</t>
  </si>
  <si>
    <t>LOBATO Tom</t>
  </si>
  <si>
    <t>LOLIVARIE GOLF CLUB</t>
  </si>
  <si>
    <t>PILLON Thomas</t>
  </si>
  <si>
    <t>VALMARY Thomas</t>
  </si>
  <si>
    <t>CHIMBAUD Simon</t>
  </si>
  <si>
    <t>GALLY Rafael</t>
  </si>
  <si>
    <t>MORTEMART</t>
  </si>
  <si>
    <t>BRUNET CHARRON Lucas</t>
  </si>
  <si>
    <t>GEVAERT Matteo</t>
  </si>
  <si>
    <t>LEFRANÇOIS Milo</t>
  </si>
  <si>
    <t>BORDAS Baptiste</t>
  </si>
  <si>
    <t>JARDIN Lucas</t>
  </si>
  <si>
    <t>C1</t>
  </si>
  <si>
    <t>ANDRIEUX Arthur</t>
  </si>
  <si>
    <t>C2</t>
  </si>
  <si>
    <t>LE PRUNENEC Clément</t>
  </si>
  <si>
    <t>CAVALIÉ Arthur</t>
  </si>
  <si>
    <t>BOISARD Martin</t>
  </si>
  <si>
    <t>ABOUCHI Antoine</t>
  </si>
  <si>
    <t>BEAUMIER Lucas</t>
  </si>
  <si>
    <t>RONDEL Yoris</t>
  </si>
  <si>
    <t>CHALOPIN Charles</t>
  </si>
  <si>
    <t>DEMONGEOT Edgard</t>
  </si>
  <si>
    <t>LABBAT Baptiste</t>
  </si>
  <si>
    <t>LAVAUD Valentin</t>
  </si>
  <si>
    <t>GALLY Arthur</t>
  </si>
  <si>
    <t xml:space="preserve">Résultats catégorie Cadets (nés en 2002 et 2003) </t>
  </si>
  <si>
    <t>CHAPUT Robin</t>
  </si>
  <si>
    <t xml:space="preserve">Résultats catégorie Minimes Garçons (nés en 2004 et 2005) </t>
  </si>
  <si>
    <t xml:space="preserve">Résultats catégorie Minimes Filles (nées en 2004 et 2005) </t>
  </si>
  <si>
    <t xml:space="preserve">Résultats catégorie Benjamines (nées en 2006 et 2007) </t>
  </si>
  <si>
    <t xml:space="preserve">Résultats catégorie Benjamins (nés en 2006 et 2007) </t>
  </si>
  <si>
    <t xml:space="preserve">Résultats catégorie U12 filles (nées en 2008 et après) </t>
  </si>
  <si>
    <t xml:space="preserve">Résultats catégorie U12 garçons (nés en 2008 et après) </t>
  </si>
  <si>
    <t>classement Tour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</si>
</sst>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28"/>
      <color rgb="FF000000"/>
      <name val="Calibri"/>
      <family val="2"/>
      <scheme val="minor"/>
    </font>
    <font>
      <sz val="16"/>
      <name val="Calibri"/>
      <family val="2"/>
      <scheme val="minor"/>
    </font>
    <font>
      <sz val="8"/>
      <color rgb="FF000000"/>
      <name val="Arial"/>
      <family val="2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rgb="FF000000"/>
      <name val="Calibri"/>
      <family val="2"/>
    </font>
    <font>
      <sz val="16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9"/>
      <name val="Calibri"/>
      <family val="2"/>
      <scheme val="minor"/>
    </font>
    <font>
      <sz val="9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DDDDD"/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medium">
        <color rgb="FF0070C0"/>
      </left>
      <right style="hair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 style="hair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hair">
        <color rgb="FF0070C0"/>
      </right>
      <top/>
      <bottom style="hair">
        <color rgb="FF0070C0"/>
      </bottom>
      <diagonal/>
    </border>
    <border>
      <left style="hair">
        <color rgb="FF0070C0"/>
      </left>
      <right style="medium">
        <color rgb="FF0070C0"/>
      </right>
      <top/>
      <bottom style="hair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hair">
        <color rgb="FF0070C0"/>
      </bottom>
      <diagonal/>
    </border>
    <border>
      <left style="medium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medium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0070C0"/>
      </left>
      <right style="medium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0070C0"/>
      </left>
      <right style="hair">
        <color rgb="FF0070C0"/>
      </right>
      <top style="hair">
        <color rgb="FF0070C0"/>
      </top>
      <bottom/>
      <diagonal/>
    </border>
    <border>
      <left style="medium">
        <color rgb="FF0070C0"/>
      </left>
      <right style="medium">
        <color rgb="FF0070C0"/>
      </right>
      <top style="hair">
        <color rgb="FF0070C0"/>
      </top>
      <bottom/>
      <diagonal/>
    </border>
    <border>
      <left style="hair">
        <color rgb="FF0070C0"/>
      </left>
      <right style="hair">
        <color rgb="FF0070C0"/>
      </right>
      <top style="hair">
        <color rgb="FF0070C0"/>
      </top>
      <bottom/>
      <diagonal/>
    </border>
    <border>
      <left style="medium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medium">
        <color rgb="FF0070C0"/>
      </right>
      <top/>
      <bottom style="hair">
        <color rgb="FF0070C0"/>
      </bottom>
      <diagonal/>
    </border>
    <border>
      <left style="medium">
        <color rgb="FF0070C0"/>
      </left>
      <right style="thick">
        <color theme="4"/>
      </right>
      <top/>
      <bottom style="hair">
        <color rgb="FF0070C0"/>
      </bottom>
      <diagonal/>
    </border>
    <border>
      <left style="thick">
        <color theme="4"/>
      </left>
      <right style="medium">
        <color rgb="FF0070C0"/>
      </right>
      <top style="hair">
        <color rgb="FF0070C0"/>
      </top>
      <bottom style="thick">
        <color theme="4"/>
      </bottom>
      <diagonal/>
    </border>
    <border>
      <left style="medium">
        <color rgb="FF0070C0"/>
      </left>
      <right style="medium">
        <color rgb="FF0070C0"/>
      </right>
      <top style="hair">
        <color rgb="FF0070C0"/>
      </top>
      <bottom style="thick">
        <color theme="4"/>
      </bottom>
      <diagonal/>
    </border>
    <border>
      <left style="medium">
        <color rgb="FF0070C0"/>
      </left>
      <right style="hair">
        <color rgb="FF0070C0"/>
      </right>
      <top style="hair">
        <color rgb="FF0070C0"/>
      </top>
      <bottom style="thick">
        <color theme="4"/>
      </bottom>
      <diagonal/>
    </border>
    <border>
      <left style="medium">
        <color rgb="FF0070C0"/>
      </left>
      <right style="thick">
        <color theme="4"/>
      </right>
      <top style="hair">
        <color rgb="FF0070C0"/>
      </top>
      <bottom style="thick">
        <color theme="4"/>
      </bottom>
      <diagonal/>
    </border>
    <border>
      <left style="medium">
        <color rgb="FF0070C0"/>
      </left>
      <right/>
      <top/>
      <bottom style="hair">
        <color rgb="FF0070C0"/>
      </bottom>
      <diagonal/>
    </border>
    <border>
      <left style="medium">
        <color rgb="FF0070C0"/>
      </left>
      <right/>
      <top style="hair">
        <color rgb="FF0070C0"/>
      </top>
      <bottom style="thick">
        <color theme="4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dotted">
        <color rgb="FF0070C0"/>
      </right>
      <top style="dotted">
        <color rgb="FF0070C0"/>
      </top>
      <bottom style="thin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thin">
        <color rgb="FF0070C0"/>
      </bottom>
      <diagonal/>
    </border>
    <border>
      <left style="dotted">
        <color rgb="FF0070C0"/>
      </left>
      <right style="thin">
        <color rgb="FF0070C0"/>
      </right>
      <top style="dotted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/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/>
      <bottom style="dotted">
        <color rgb="FF0070C0"/>
      </bottom>
      <diagonal/>
    </border>
    <border>
      <left style="dotted">
        <color rgb="FF0070C0"/>
      </left>
      <right style="thin">
        <color rgb="FF0070C0"/>
      </right>
      <top/>
      <bottom style="dotted">
        <color rgb="FF0070C0"/>
      </bottom>
      <diagonal/>
    </border>
    <border>
      <left style="medium">
        <color theme="4"/>
      </left>
      <right style="dashed">
        <color theme="4"/>
      </right>
      <top style="medium">
        <color theme="4"/>
      </top>
      <bottom style="dashed">
        <color theme="4"/>
      </bottom>
      <diagonal/>
    </border>
    <border>
      <left style="dashed">
        <color theme="4"/>
      </left>
      <right style="dashed">
        <color theme="4"/>
      </right>
      <top style="medium">
        <color theme="4"/>
      </top>
      <bottom style="dashed">
        <color theme="4"/>
      </bottom>
      <diagonal/>
    </border>
    <border>
      <left style="dashed">
        <color theme="4"/>
      </left>
      <right style="medium">
        <color theme="4"/>
      </right>
      <top style="medium">
        <color theme="4"/>
      </top>
      <bottom style="dashed">
        <color theme="4"/>
      </bottom>
      <diagonal/>
    </border>
    <border>
      <left style="medium">
        <color theme="4"/>
      </left>
      <right style="dashed">
        <color theme="4"/>
      </right>
      <top style="dashed">
        <color theme="4"/>
      </top>
      <bottom style="dashed">
        <color theme="4"/>
      </bottom>
      <diagonal/>
    </border>
    <border>
      <left style="dashed">
        <color theme="4"/>
      </left>
      <right style="dashed">
        <color theme="4"/>
      </right>
      <top style="dashed">
        <color theme="4"/>
      </top>
      <bottom style="dashed">
        <color theme="4"/>
      </bottom>
      <diagonal/>
    </border>
    <border>
      <left style="dashed">
        <color theme="4"/>
      </left>
      <right style="medium">
        <color theme="4"/>
      </right>
      <top style="dashed">
        <color theme="4"/>
      </top>
      <bottom style="dashed">
        <color theme="4"/>
      </bottom>
      <diagonal/>
    </border>
    <border>
      <left style="medium">
        <color theme="4"/>
      </left>
      <right style="dashed">
        <color theme="4"/>
      </right>
      <top style="dashed">
        <color theme="4"/>
      </top>
      <bottom style="medium">
        <color theme="4"/>
      </bottom>
      <diagonal/>
    </border>
    <border>
      <left style="dashed">
        <color theme="4"/>
      </left>
      <right style="dashed">
        <color theme="4"/>
      </right>
      <top style="dashed">
        <color theme="4"/>
      </top>
      <bottom style="medium">
        <color theme="4"/>
      </bottom>
      <diagonal/>
    </border>
    <border>
      <left style="dashed">
        <color theme="4"/>
      </left>
      <right style="medium">
        <color theme="4"/>
      </right>
      <top style="dashed">
        <color theme="4"/>
      </top>
      <bottom style="medium">
        <color theme="4"/>
      </bottom>
      <diagonal/>
    </border>
    <border>
      <left style="medium">
        <color rgb="FF0070C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 style="medium">
        <color rgb="FF0070C0"/>
      </left>
      <right style="hair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 style="thick">
        <color theme="4"/>
      </left>
      <right style="medium">
        <color rgb="FF0070C0"/>
      </right>
      <top/>
      <bottom style="thick">
        <color theme="4"/>
      </bottom>
      <diagonal/>
    </border>
    <border>
      <left style="medium">
        <color rgb="FF0070C0"/>
      </left>
      <right style="medium">
        <color rgb="FF0070C0"/>
      </right>
      <top/>
      <bottom style="thick">
        <color theme="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/>
  </cellStyleXfs>
  <cellXfs count="207">
    <xf numFmtId="0" fontId="0" fillId="0" borderId="0" xfId="0"/>
    <xf numFmtId="0" fontId="3" fillId="0" borderId="0" xfId="3" applyFont="1" applyAlignment="1"/>
    <xf numFmtId="0" fontId="3" fillId="0" borderId="0" xfId="3" applyFont="1"/>
    <xf numFmtId="0" fontId="6" fillId="0" borderId="0" xfId="3" applyFont="1" applyAlignment="1">
      <alignment horizontal="center"/>
    </xf>
    <xf numFmtId="0" fontId="3" fillId="0" borderId="15" xfId="3" applyFont="1" applyBorder="1" applyAlignment="1">
      <alignment horizontal="center"/>
    </xf>
    <xf numFmtId="0" fontId="3" fillId="0" borderId="18" xfId="3" applyFont="1" applyBorder="1" applyAlignment="1">
      <alignment horizontal="center"/>
    </xf>
    <xf numFmtId="0" fontId="3" fillId="0" borderId="19" xfId="3" applyFont="1" applyBorder="1" applyAlignment="1"/>
    <xf numFmtId="0" fontId="3" fillId="0" borderId="21" xfId="3" applyFont="1" applyBorder="1" applyAlignment="1"/>
    <xf numFmtId="0" fontId="3" fillId="0" borderId="19" xfId="3" applyFont="1" applyBorder="1" applyAlignment="1">
      <alignment horizontal="center"/>
    </xf>
    <xf numFmtId="0" fontId="10" fillId="6" borderId="23" xfId="3" applyFont="1" applyFill="1" applyBorder="1" applyAlignment="1">
      <alignment horizontal="center"/>
    </xf>
    <xf numFmtId="0" fontId="10" fillId="0" borderId="23" xfId="3" applyFont="1" applyBorder="1" applyAlignment="1">
      <alignment horizontal="center"/>
    </xf>
    <xf numFmtId="0" fontId="3" fillId="0" borderId="0" xfId="3" applyFont="1" applyFill="1" applyAlignment="1"/>
    <xf numFmtId="0" fontId="3" fillId="0" borderId="21" xfId="3" applyFont="1" applyBorder="1" applyAlignment="1">
      <alignment horizontal="center"/>
    </xf>
    <xf numFmtId="0" fontId="7" fillId="0" borderId="24" xfId="1" applyFont="1" applyFill="1" applyBorder="1" applyAlignment="1">
      <alignment vertical="center"/>
    </xf>
    <xf numFmtId="20" fontId="3" fillId="0" borderId="12" xfId="3" applyNumberFormat="1" applyFont="1" applyBorder="1" applyAlignment="1">
      <alignment horizontal="center"/>
    </xf>
    <xf numFmtId="0" fontId="12" fillId="0" borderId="22" xfId="3" applyFont="1" applyBorder="1" applyAlignment="1">
      <alignment horizontal="center"/>
    </xf>
    <xf numFmtId="0" fontId="7" fillId="0" borderId="10" xfId="3" applyFont="1" applyFill="1" applyBorder="1" applyAlignment="1">
      <alignment horizontal="center"/>
    </xf>
    <xf numFmtId="0" fontId="7" fillId="0" borderId="20" xfId="3" applyFont="1" applyFill="1" applyBorder="1" applyAlignment="1">
      <alignment horizontal="center"/>
    </xf>
    <xf numFmtId="0" fontId="7" fillId="0" borderId="10" xfId="3" applyFont="1" applyFill="1" applyBorder="1" applyAlignment="1">
      <alignment horizontal="left"/>
    </xf>
    <xf numFmtId="0" fontId="3" fillId="13" borderId="15" xfId="3" applyFont="1" applyFill="1" applyBorder="1" applyAlignment="1">
      <alignment horizontal="left"/>
    </xf>
    <xf numFmtId="0" fontId="3" fillId="14" borderId="15" xfId="3" applyFont="1" applyFill="1" applyBorder="1" applyAlignment="1">
      <alignment horizontal="left"/>
    </xf>
    <xf numFmtId="0" fontId="3" fillId="12" borderId="15" xfId="3" applyFont="1" applyFill="1" applyBorder="1" applyAlignment="1">
      <alignment horizontal="left"/>
    </xf>
    <xf numFmtId="0" fontId="7" fillId="10" borderId="10" xfId="3" applyFont="1" applyFill="1" applyBorder="1" applyAlignment="1">
      <alignment horizontal="left"/>
    </xf>
    <xf numFmtId="0" fontId="3" fillId="15" borderId="15" xfId="3" applyFont="1" applyFill="1" applyBorder="1" applyAlignment="1">
      <alignment horizontal="left"/>
    </xf>
    <xf numFmtId="0" fontId="7" fillId="13" borderId="10" xfId="3" applyFont="1" applyFill="1" applyBorder="1" applyAlignment="1">
      <alignment horizontal="left"/>
    </xf>
    <xf numFmtId="0" fontId="7" fillId="12" borderId="10" xfId="3" applyFont="1" applyFill="1" applyBorder="1" applyAlignment="1">
      <alignment horizontal="left"/>
    </xf>
    <xf numFmtId="0" fontId="3" fillId="14" borderId="0" xfId="3" applyFont="1" applyFill="1" applyBorder="1" applyAlignment="1">
      <alignment horizontal="left"/>
    </xf>
    <xf numFmtId="0" fontId="7" fillId="13" borderId="0" xfId="3" applyFont="1" applyFill="1" applyBorder="1" applyAlignment="1">
      <alignment horizontal="left"/>
    </xf>
    <xf numFmtId="0" fontId="3" fillId="15" borderId="0" xfId="3" applyFont="1" applyFill="1" applyBorder="1" applyAlignment="1">
      <alignment horizontal="left"/>
    </xf>
    <xf numFmtId="0" fontId="7" fillId="10" borderId="0" xfId="3" applyFont="1" applyFill="1" applyBorder="1" applyAlignment="1">
      <alignment horizontal="left"/>
    </xf>
    <xf numFmtId="0" fontId="3" fillId="16" borderId="15" xfId="3" applyFont="1" applyFill="1" applyBorder="1" applyAlignment="1">
      <alignment horizontal="left"/>
    </xf>
    <xf numFmtId="0" fontId="0" fillId="11" borderId="0" xfId="0" applyFill="1" applyBorder="1"/>
    <xf numFmtId="0" fontId="3" fillId="11" borderId="15" xfId="3" applyFont="1" applyFill="1" applyBorder="1" applyAlignment="1">
      <alignment horizontal="left"/>
    </xf>
    <xf numFmtId="0" fontId="0" fillId="17" borderId="0" xfId="0" applyFill="1"/>
    <xf numFmtId="0" fontId="3" fillId="17" borderId="15" xfId="3" applyFont="1" applyFill="1" applyBorder="1" applyAlignment="1">
      <alignment horizontal="left"/>
    </xf>
    <xf numFmtId="0" fontId="7" fillId="18" borderId="0" xfId="0" applyFont="1" applyFill="1"/>
    <xf numFmtId="0" fontId="0" fillId="16" borderId="0" xfId="0" applyFill="1"/>
    <xf numFmtId="0" fontId="0" fillId="19" borderId="0" xfId="0" applyFill="1" applyBorder="1"/>
    <xf numFmtId="0" fontId="1" fillId="20" borderId="0" xfId="0" applyFont="1" applyFill="1" applyBorder="1"/>
    <xf numFmtId="0" fontId="0" fillId="21" borderId="0" xfId="0" applyFill="1"/>
    <xf numFmtId="0" fontId="3" fillId="12" borderId="13" xfId="3" applyFont="1" applyFill="1" applyBorder="1" applyAlignment="1">
      <alignment horizontal="left"/>
    </xf>
    <xf numFmtId="0" fontId="7" fillId="18" borderId="0" xfId="0" applyFont="1" applyFill="1" applyBorder="1"/>
    <xf numFmtId="0" fontId="7" fillId="13" borderId="25" xfId="3" applyFont="1" applyFill="1" applyBorder="1" applyAlignment="1">
      <alignment horizontal="left"/>
    </xf>
    <xf numFmtId="0" fontId="7" fillId="10" borderId="25" xfId="3" applyFont="1" applyFill="1" applyBorder="1" applyAlignment="1">
      <alignment horizontal="left"/>
    </xf>
    <xf numFmtId="0" fontId="0" fillId="0" borderId="25" xfId="0" applyBorder="1"/>
    <xf numFmtId="0" fontId="0" fillId="16" borderId="0" xfId="0" applyFill="1" applyBorder="1"/>
    <xf numFmtId="0" fontId="3" fillId="15" borderId="25" xfId="3" applyFont="1" applyFill="1" applyBorder="1" applyAlignment="1">
      <alignment horizontal="left"/>
    </xf>
    <xf numFmtId="0" fontId="0" fillId="21" borderId="0" xfId="0" applyFill="1" applyBorder="1"/>
    <xf numFmtId="0" fontId="3" fillId="14" borderId="13" xfId="3" applyFont="1" applyFill="1" applyBorder="1" applyAlignment="1">
      <alignment horizontal="left"/>
    </xf>
    <xf numFmtId="0" fontId="3" fillId="0" borderId="12" xfId="3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24" xfId="1" applyFont="1" applyFill="1" applyBorder="1" applyAlignment="1">
      <alignment horizontal="center" vertical="center"/>
    </xf>
    <xf numFmtId="0" fontId="13" fillId="23" borderId="0" xfId="3" applyFont="1" applyFill="1" applyAlignment="1"/>
    <xf numFmtId="14" fontId="13" fillId="23" borderId="0" xfId="3" applyNumberFormat="1" applyFont="1" applyFill="1" applyAlignment="1"/>
    <xf numFmtId="0" fontId="12" fillId="0" borderId="0" xfId="3" applyFont="1" applyAlignment="1"/>
    <xf numFmtId="164" fontId="3" fillId="0" borderId="11" xfId="3" applyNumberFormat="1" applyFont="1" applyBorder="1" applyAlignment="1"/>
    <xf numFmtId="164" fontId="3" fillId="0" borderId="14" xfId="3" applyNumberFormat="1" applyFont="1" applyBorder="1" applyAlignment="1"/>
    <xf numFmtId="164" fontId="3" fillId="0" borderId="21" xfId="3" applyNumberFormat="1" applyFont="1" applyBorder="1" applyAlignment="1"/>
    <xf numFmtId="164" fontId="3" fillId="0" borderId="21" xfId="3" applyNumberFormat="1" applyFont="1" applyBorder="1" applyAlignment="1">
      <alignment horizontal="center"/>
    </xf>
    <xf numFmtId="0" fontId="3" fillId="24" borderId="19" xfId="3" applyFont="1" applyFill="1" applyBorder="1" applyAlignment="1">
      <alignment horizontal="center"/>
    </xf>
    <xf numFmtId="0" fontId="8" fillId="24" borderId="20" xfId="3" applyFont="1" applyFill="1" applyBorder="1" applyAlignment="1">
      <alignment horizontal="center"/>
    </xf>
    <xf numFmtId="0" fontId="16" fillId="0" borderId="21" xfId="3" applyFont="1" applyBorder="1" applyAlignment="1">
      <alignment horizontal="center"/>
    </xf>
    <xf numFmtId="0" fontId="17" fillId="25" borderId="0" xfId="3" applyFont="1" applyFill="1" applyAlignment="1">
      <alignment horizontal="center"/>
    </xf>
    <xf numFmtId="0" fontId="7" fillId="0" borderId="9" xfId="3" applyFont="1" applyFill="1" applyBorder="1" applyAlignment="1"/>
    <xf numFmtId="0" fontId="7" fillId="0" borderId="11" xfId="3" applyFont="1" applyFill="1" applyBorder="1" applyAlignment="1">
      <alignment horizontal="center"/>
    </xf>
    <xf numFmtId="0" fontId="19" fillId="0" borderId="0" xfId="0" applyFont="1"/>
    <xf numFmtId="0" fontId="0" fillId="0" borderId="0" xfId="0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0" fillId="0" borderId="28" xfId="0" applyBorder="1" applyAlignment="1">
      <alignment horizontal="center" vertical="center" wrapText="1"/>
    </xf>
    <xf numFmtId="0" fontId="19" fillId="0" borderId="29" xfId="0" applyFont="1" applyBorder="1"/>
    <xf numFmtId="0" fontId="20" fillId="0" borderId="31" xfId="3" applyFont="1" applyFill="1" applyBorder="1" applyAlignment="1"/>
    <xf numFmtId="0" fontId="0" fillId="0" borderId="0" xfId="0" applyAlignment="1">
      <alignment horizontal="right" vertical="center"/>
    </xf>
    <xf numFmtId="0" fontId="0" fillId="0" borderId="28" xfId="0" applyBorder="1" applyAlignment="1">
      <alignment horizontal="center"/>
    </xf>
    <xf numFmtId="0" fontId="7" fillId="5" borderId="3" xfId="1" applyFont="1" applyFill="1" applyBorder="1" applyAlignment="1">
      <alignment horizontal="center" vertical="center" wrapText="1"/>
    </xf>
    <xf numFmtId="0" fontId="7" fillId="5" borderId="46" xfId="1" applyFont="1" applyFill="1" applyBorder="1" applyAlignment="1">
      <alignment horizontal="center" vertical="center" wrapText="1"/>
    </xf>
    <xf numFmtId="0" fontId="0" fillId="0" borderId="48" xfId="0" applyBorder="1" applyAlignment="1">
      <alignment horizontal="right"/>
    </xf>
    <xf numFmtId="0" fontId="23" fillId="14" borderId="39" xfId="0" applyFont="1" applyFill="1" applyBorder="1" applyAlignment="1">
      <alignment horizontal="center"/>
    </xf>
    <xf numFmtId="0" fontId="23" fillId="28" borderId="49" xfId="0" applyFont="1" applyFill="1" applyBorder="1" applyAlignment="1">
      <alignment horizontal="right"/>
    </xf>
    <xf numFmtId="0" fontId="23" fillId="14" borderId="42" xfId="0" applyFont="1" applyFill="1" applyBorder="1" applyAlignment="1">
      <alignment horizontal="center"/>
    </xf>
    <xf numFmtId="0" fontId="23" fillId="28" borderId="44" xfId="0" applyFont="1" applyFill="1" applyBorder="1" applyAlignment="1">
      <alignment horizontal="center"/>
    </xf>
    <xf numFmtId="0" fontId="23" fillId="28" borderId="45" xfId="0" applyFont="1" applyFill="1" applyBorder="1" applyAlignment="1">
      <alignment horizontal="center"/>
    </xf>
    <xf numFmtId="0" fontId="22" fillId="14" borderId="39" xfId="0" applyFont="1" applyFill="1" applyBorder="1" applyAlignment="1">
      <alignment horizontal="center"/>
    </xf>
    <xf numFmtId="0" fontId="22" fillId="14" borderId="41" xfId="0" applyFont="1" applyFill="1" applyBorder="1" applyAlignment="1">
      <alignment horizontal="center"/>
    </xf>
    <xf numFmtId="0" fontId="22" fillId="28" borderId="44" xfId="0" applyFont="1" applyFill="1" applyBorder="1" applyAlignment="1">
      <alignment horizontal="center"/>
    </xf>
    <xf numFmtId="0" fontId="24" fillId="5" borderId="3" xfId="1" applyFont="1" applyFill="1" applyBorder="1" applyAlignment="1">
      <alignment horizontal="center" vertical="center" wrapText="1"/>
    </xf>
    <xf numFmtId="0" fontId="25" fillId="14" borderId="38" xfId="0" applyFont="1" applyFill="1" applyBorder="1" applyAlignment="1">
      <alignment horizontal="center"/>
    </xf>
    <xf numFmtId="0" fontId="26" fillId="0" borderId="47" xfId="0" applyFont="1" applyBorder="1" applyAlignment="1">
      <alignment horizontal="right"/>
    </xf>
    <xf numFmtId="0" fontId="25" fillId="14" borderId="40" xfId="0" applyFont="1" applyFill="1" applyBorder="1" applyAlignment="1">
      <alignment horizontal="center"/>
    </xf>
    <xf numFmtId="0" fontId="25" fillId="28" borderId="43" xfId="0" applyFont="1" applyFill="1" applyBorder="1" applyAlignment="1">
      <alignment horizontal="center"/>
    </xf>
    <xf numFmtId="0" fontId="0" fillId="5" borderId="50" xfId="0" applyFill="1" applyBorder="1"/>
    <xf numFmtId="0" fontId="0" fillId="5" borderId="51" xfId="0" applyFill="1" applyBorder="1"/>
    <xf numFmtId="0" fontId="0" fillId="5" borderId="52" xfId="0" applyFill="1" applyBorder="1"/>
    <xf numFmtId="0" fontId="22" fillId="14" borderId="54" xfId="0" applyFont="1" applyFill="1" applyBorder="1" applyAlignment="1">
      <alignment horizontal="center"/>
    </xf>
    <xf numFmtId="0" fontId="23" fillId="14" borderId="55" xfId="0" applyFont="1" applyFill="1" applyBorder="1" applyAlignment="1">
      <alignment horizontal="center"/>
    </xf>
    <xf numFmtId="0" fontId="0" fillId="0" borderId="54" xfId="0" applyBorder="1" applyAlignment="1">
      <alignment horizontal="right"/>
    </xf>
    <xf numFmtId="0" fontId="0" fillId="0" borderId="55" xfId="0" applyBorder="1" applyAlignment="1">
      <alignment horizontal="right"/>
    </xf>
    <xf numFmtId="0" fontId="27" fillId="5" borderId="56" xfId="0" applyFont="1" applyFill="1" applyBorder="1" applyAlignment="1">
      <alignment horizontal="center" vertical="center"/>
    </xf>
    <xf numFmtId="0" fontId="0" fillId="5" borderId="57" xfId="0" applyFill="1" applyBorder="1"/>
    <xf numFmtId="0" fontId="27" fillId="5" borderId="58" xfId="0" applyFont="1" applyFill="1" applyBorder="1" applyAlignment="1">
      <alignment horizontal="center"/>
    </xf>
    <xf numFmtId="0" fontId="7" fillId="7" borderId="9" xfId="3" applyFont="1" applyFill="1" applyBorder="1" applyAlignment="1"/>
    <xf numFmtId="0" fontId="7" fillId="7" borderId="11" xfId="3" applyFont="1" applyFill="1" applyBorder="1" applyAlignment="1"/>
    <xf numFmtId="0" fontId="7" fillId="7" borderId="9" xfId="3" applyFont="1" applyFill="1" applyBorder="1" applyAlignment="1">
      <alignment horizontal="center"/>
    </xf>
    <xf numFmtId="0" fontId="7" fillId="7" borderId="12" xfId="3" applyFont="1" applyFill="1" applyBorder="1" applyAlignment="1"/>
    <xf numFmtId="0" fontId="7" fillId="7" borderId="14" xfId="3" applyFont="1" applyFill="1" applyBorder="1" applyAlignment="1"/>
    <xf numFmtId="0" fontId="14" fillId="7" borderId="14" xfId="3" applyFont="1" applyFill="1" applyBorder="1" applyAlignment="1"/>
    <xf numFmtId="0" fontId="7" fillId="7" borderId="12" xfId="3" applyFont="1" applyFill="1" applyBorder="1" applyAlignment="1">
      <alignment horizontal="center"/>
    </xf>
    <xf numFmtId="0" fontId="7" fillId="7" borderId="16" xfId="3" applyFont="1" applyFill="1" applyBorder="1" applyAlignment="1"/>
    <xf numFmtId="0" fontId="7" fillId="7" borderId="17" xfId="3" applyFont="1" applyFill="1" applyBorder="1" applyAlignment="1"/>
    <xf numFmtId="0" fontId="14" fillId="7" borderId="17" xfId="3" applyFont="1" applyFill="1" applyBorder="1" applyAlignment="1"/>
    <xf numFmtId="0" fontId="7" fillId="7" borderId="16" xfId="3" applyFont="1" applyFill="1" applyBorder="1" applyAlignment="1">
      <alignment horizontal="center"/>
    </xf>
    <xf numFmtId="0" fontId="13" fillId="7" borderId="10" xfId="3" applyFont="1" applyFill="1" applyBorder="1" applyAlignment="1">
      <alignment horizontal="center"/>
    </xf>
    <xf numFmtId="0" fontId="24" fillId="7" borderId="12" xfId="3" applyFont="1" applyFill="1" applyBorder="1" applyAlignment="1">
      <alignment horizontal="center"/>
    </xf>
    <xf numFmtId="164" fontId="7" fillId="7" borderId="14" xfId="3" applyNumberFormat="1" applyFont="1" applyFill="1" applyBorder="1" applyAlignment="1"/>
    <xf numFmtId="0" fontId="7" fillId="0" borderId="2" xfId="1" applyFont="1" applyFill="1" applyBorder="1" applyAlignment="1">
      <alignment horizontal="center" wrapText="1"/>
    </xf>
    <xf numFmtId="0" fontId="7" fillId="0" borderId="5" xfId="1" applyFont="1" applyFill="1" applyBorder="1" applyAlignment="1">
      <alignment horizontal="center" wrapText="1"/>
    </xf>
    <xf numFmtId="14" fontId="7" fillId="5" borderId="6" xfId="1" applyNumberFormat="1" applyFont="1" applyFill="1" applyBorder="1" applyAlignment="1">
      <alignment horizontal="center" vertical="center" wrapText="1"/>
    </xf>
    <xf numFmtId="0" fontId="28" fillId="7" borderId="14" xfId="3" applyFont="1" applyFill="1" applyBorder="1" applyAlignment="1"/>
    <xf numFmtId="0" fontId="29" fillId="7" borderId="14" xfId="3" applyFont="1" applyFill="1" applyBorder="1" applyAlignment="1"/>
    <xf numFmtId="0" fontId="29" fillId="7" borderId="17" xfId="3" applyFont="1" applyFill="1" applyBorder="1" applyAlignment="1"/>
    <xf numFmtId="0" fontId="30" fillId="7" borderId="14" xfId="3" applyFont="1" applyFill="1" applyBorder="1" applyAlignment="1"/>
    <xf numFmtId="0" fontId="3" fillId="0" borderId="30" xfId="3" applyFont="1" applyFill="1" applyBorder="1" applyAlignment="1"/>
    <xf numFmtId="0" fontId="3" fillId="0" borderId="11" xfId="3" applyFont="1" applyFill="1" applyBorder="1" applyAlignment="1">
      <alignment horizontal="center" vertical="center"/>
    </xf>
    <xf numFmtId="0" fontId="3" fillId="0" borderId="36" xfId="3" applyFont="1" applyFill="1" applyBorder="1" applyAlignment="1">
      <alignment horizontal="center" vertical="center"/>
    </xf>
    <xf numFmtId="0" fontId="0" fillId="0" borderId="0" xfId="0" applyFill="1"/>
    <xf numFmtId="0" fontId="3" fillId="0" borderId="32" xfId="3" applyFont="1" applyFill="1" applyBorder="1" applyAlignment="1"/>
    <xf numFmtId="0" fontId="3" fillId="0" borderId="33" xfId="3" applyFont="1" applyFill="1" applyBorder="1" applyAlignment="1">
      <alignment horizontal="center" vertical="center"/>
    </xf>
    <xf numFmtId="0" fontId="3" fillId="0" borderId="37" xfId="3" applyFont="1" applyFill="1" applyBorder="1" applyAlignment="1">
      <alignment horizontal="center" vertical="center"/>
    </xf>
    <xf numFmtId="0" fontId="3" fillId="0" borderId="34" xfId="3" applyFont="1" applyFill="1" applyBorder="1" applyAlignment="1"/>
    <xf numFmtId="0" fontId="3" fillId="0" borderId="33" xfId="3" applyFont="1" applyFill="1" applyBorder="1" applyAlignment="1">
      <alignment horizontal="center"/>
    </xf>
    <xf numFmtId="0" fontId="15" fillId="0" borderId="35" xfId="3" applyFont="1" applyFill="1" applyBorder="1" applyAlignment="1"/>
    <xf numFmtId="0" fontId="30" fillId="7" borderId="17" xfId="3" applyFont="1" applyFill="1" applyBorder="1" applyAlignment="1"/>
    <xf numFmtId="0" fontId="3" fillId="0" borderId="59" xfId="3" applyFont="1" applyFill="1" applyBorder="1" applyAlignment="1"/>
    <xf numFmtId="0" fontId="3" fillId="0" borderId="60" xfId="3" applyFont="1" applyFill="1" applyBorder="1" applyAlignment="1"/>
    <xf numFmtId="0" fontId="3" fillId="0" borderId="60" xfId="3" applyFont="1" applyBorder="1" applyAlignment="1"/>
    <xf numFmtId="0" fontId="3" fillId="0" borderId="61" xfId="3" applyFont="1" applyFill="1" applyBorder="1" applyAlignment="1"/>
    <xf numFmtId="0" fontId="3" fillId="0" borderId="0" xfId="3" applyFont="1" applyFill="1" applyBorder="1" applyAlignment="1"/>
    <xf numFmtId="0" fontId="3" fillId="0" borderId="0" xfId="3" applyFont="1" applyBorder="1" applyAlignment="1"/>
    <xf numFmtId="0" fontId="12" fillId="0" borderId="0" xfId="3" applyFont="1" applyBorder="1" applyAlignment="1"/>
    <xf numFmtId="0" fontId="32" fillId="0" borderId="0" xfId="3" applyFont="1" applyAlignment="1"/>
    <xf numFmtId="0" fontId="3" fillId="0" borderId="0" xfId="3" applyFont="1" applyAlignment="1">
      <alignment textRotation="90"/>
    </xf>
    <xf numFmtId="0" fontId="13" fillId="24" borderId="10" xfId="3" applyFont="1" applyFill="1" applyBorder="1" applyAlignment="1">
      <alignment horizontal="center"/>
    </xf>
    <xf numFmtId="0" fontId="7" fillId="7" borderId="62" xfId="3" applyFont="1" applyFill="1" applyBorder="1" applyAlignment="1"/>
    <xf numFmtId="0" fontId="7" fillId="7" borderId="63" xfId="3" applyFont="1" applyFill="1" applyBorder="1" applyAlignment="1"/>
    <xf numFmtId="0" fontId="7" fillId="7" borderId="63" xfId="3" applyFont="1" applyFill="1" applyBorder="1" applyAlignment="1">
      <alignment horizontal="center"/>
    </xf>
    <xf numFmtId="0" fontId="13" fillId="24" borderId="64" xfId="3" applyFont="1" applyFill="1" applyBorder="1" applyAlignment="1">
      <alignment horizontal="center"/>
    </xf>
    <xf numFmtId="0" fontId="13" fillId="7" borderId="64" xfId="3" applyFont="1" applyFill="1" applyBorder="1" applyAlignment="1">
      <alignment horizontal="center"/>
    </xf>
    <xf numFmtId="164" fontId="3" fillId="0" borderId="62" xfId="3" applyNumberFormat="1" applyFont="1" applyBorder="1" applyAlignment="1"/>
    <xf numFmtId="0" fontId="30" fillId="7" borderId="62" xfId="3" applyFont="1" applyFill="1" applyBorder="1" applyAlignment="1"/>
    <xf numFmtId="0" fontId="3" fillId="0" borderId="65" xfId="3" applyFont="1" applyFill="1" applyBorder="1" applyAlignment="1"/>
    <xf numFmtId="0" fontId="7" fillId="0" borderId="34" xfId="3" applyFont="1" applyFill="1" applyBorder="1" applyAlignment="1"/>
    <xf numFmtId="0" fontId="7" fillId="0" borderId="33" xfId="3" applyFont="1" applyFill="1" applyBorder="1" applyAlignment="1">
      <alignment horizontal="center"/>
    </xf>
    <xf numFmtId="0" fontId="20" fillId="0" borderId="35" xfId="3" applyFont="1" applyFill="1" applyBorder="1" applyAlignment="1"/>
    <xf numFmtId="0" fontId="3" fillId="0" borderId="11" xfId="3" applyFont="1" applyFill="1" applyBorder="1" applyAlignment="1">
      <alignment horizontal="right" vertical="center"/>
    </xf>
    <xf numFmtId="0" fontId="3" fillId="0" borderId="33" xfId="3" applyFont="1" applyFill="1" applyBorder="1" applyAlignment="1">
      <alignment horizontal="right" vertical="center"/>
    </xf>
    <xf numFmtId="0" fontId="18" fillId="0" borderId="35" xfId="3" applyFont="1" applyFill="1" applyBorder="1" applyAlignment="1"/>
    <xf numFmtId="0" fontId="3" fillId="0" borderId="66" xfId="3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center" wrapText="1"/>
    </xf>
    <xf numFmtId="0" fontId="7" fillId="0" borderId="5" xfId="1" applyFont="1" applyFill="1" applyBorder="1" applyAlignment="1">
      <alignment horizontal="center" wrapText="1"/>
    </xf>
    <xf numFmtId="0" fontId="28" fillId="7" borderId="17" xfId="3" applyFont="1" applyFill="1" applyBorder="1" applyAlignment="1"/>
    <xf numFmtId="164" fontId="7" fillId="7" borderId="62" xfId="3" applyNumberFormat="1" applyFont="1" applyFill="1" applyBorder="1" applyAlignment="1"/>
    <xf numFmtId="0" fontId="29" fillId="7" borderId="62" xfId="3" applyFont="1" applyFill="1" applyBorder="1" applyAlignment="1"/>
    <xf numFmtId="0" fontId="7" fillId="0" borderId="2" xfId="1" applyFont="1" applyFill="1" applyBorder="1" applyAlignment="1">
      <alignment horizontal="center" wrapText="1"/>
    </xf>
    <xf numFmtId="0" fontId="7" fillId="0" borderId="5" xfId="1" applyFont="1" applyFill="1" applyBorder="1" applyAlignment="1">
      <alignment horizontal="center" wrapText="1"/>
    </xf>
    <xf numFmtId="14" fontId="7" fillId="5" borderId="6" xfId="1" applyNumberFormat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wrapText="1"/>
    </xf>
    <xf numFmtId="0" fontId="13" fillId="4" borderId="5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9" fillId="0" borderId="0" xfId="3" applyFont="1" applyAlignment="1">
      <alignment horizontal="left" vertical="top" wrapText="1"/>
    </xf>
    <xf numFmtId="0" fontId="4" fillId="0" borderId="0" xfId="3" applyFont="1" applyAlignment="1">
      <alignment horizontal="center"/>
    </xf>
    <xf numFmtId="0" fontId="5" fillId="5" borderId="0" xfId="2" applyFont="1" applyFill="1" applyAlignment="1">
      <alignment horizont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11" fillId="8" borderId="0" xfId="2" applyFont="1" applyFill="1" applyAlignment="1">
      <alignment horizontal="center"/>
    </xf>
    <xf numFmtId="0" fontId="5" fillId="4" borderId="0" xfId="2" applyFont="1" applyFill="1" applyAlignment="1">
      <alignment horizontal="center"/>
    </xf>
    <xf numFmtId="0" fontId="11" fillId="9" borderId="0" xfId="2" applyFont="1" applyFill="1" applyAlignment="1">
      <alignment horizontal="center"/>
    </xf>
    <xf numFmtId="0" fontId="3" fillId="0" borderId="0" xfId="3" applyFont="1" applyAlignment="1">
      <alignment horizontal="center" textRotation="90"/>
    </xf>
    <xf numFmtId="0" fontId="5" fillId="7" borderId="0" xfId="2" applyFont="1" applyFill="1" applyAlignment="1">
      <alignment horizontal="center"/>
    </xf>
    <xf numFmtId="0" fontId="11" fillId="27" borderId="0" xfId="2" applyFont="1" applyFill="1" applyAlignment="1">
      <alignment horizontal="center"/>
    </xf>
    <xf numFmtId="0" fontId="1" fillId="8" borderId="27" xfId="0" applyFont="1" applyFill="1" applyBorder="1" applyAlignment="1">
      <alignment horizontal="center"/>
    </xf>
    <xf numFmtId="0" fontId="1" fillId="8" borderId="28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7" fillId="22" borderId="27" xfId="0" applyFont="1" applyFill="1" applyBorder="1" applyAlignment="1">
      <alignment horizontal="center"/>
    </xf>
    <xf numFmtId="0" fontId="7" fillId="22" borderId="28" xfId="0" applyFont="1" applyFill="1" applyBorder="1" applyAlignment="1">
      <alignment horizontal="center"/>
    </xf>
    <xf numFmtId="0" fontId="7" fillId="22" borderId="29" xfId="0" applyFont="1" applyFill="1" applyBorder="1" applyAlignment="1">
      <alignment horizontal="center"/>
    </xf>
    <xf numFmtId="0" fontId="21" fillId="0" borderId="26" xfId="0" applyFont="1" applyBorder="1" applyAlignment="1">
      <alignment horizontal="center" vertical="center" wrapText="1"/>
    </xf>
    <xf numFmtId="0" fontId="1" fillId="27" borderId="27" xfId="0" applyFont="1" applyFill="1" applyBorder="1" applyAlignment="1">
      <alignment horizontal="center"/>
    </xf>
    <xf numFmtId="0" fontId="1" fillId="27" borderId="28" xfId="0" applyFont="1" applyFill="1" applyBorder="1" applyAlignment="1">
      <alignment horizontal="center"/>
    </xf>
    <xf numFmtId="0" fontId="1" fillId="27" borderId="29" xfId="0" applyFont="1" applyFill="1" applyBorder="1" applyAlignment="1">
      <alignment horizontal="center"/>
    </xf>
    <xf numFmtId="0" fontId="1" fillId="26" borderId="27" xfId="0" applyFont="1" applyFill="1" applyBorder="1" applyAlignment="1">
      <alignment horizontal="center"/>
    </xf>
    <xf numFmtId="0" fontId="1" fillId="26" borderId="28" xfId="0" applyFont="1" applyFill="1" applyBorder="1" applyAlignment="1">
      <alignment horizontal="center"/>
    </xf>
    <xf numFmtId="0" fontId="1" fillId="26" borderId="29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1" fillId="9" borderId="28" xfId="0" applyFont="1" applyFill="1" applyBorder="1" applyAlignment="1">
      <alignment horizontal="center"/>
    </xf>
    <xf numFmtId="0" fontId="1" fillId="9" borderId="29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0" fillId="0" borderId="53" xfId="0" applyBorder="1" applyAlignment="1">
      <alignment horizontal="center" vertical="center"/>
    </xf>
  </cellXfs>
  <cellStyles count="4">
    <cellStyle name="60 % - Accent4" xfId="1" builtinId="44"/>
    <cellStyle name="Accent6" xfId="2" builtinId="49"/>
    <cellStyle name="Normal" xfId="0" builtinId="0"/>
    <cellStyle name="Normal 2" xfId="3"/>
  </cellStyles>
  <dxfs count="7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00"/>
      <color rgb="FF9966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66674</xdr:colOff>
      <xdr:row>0</xdr:row>
      <xdr:rowOff>9525</xdr:rowOff>
    </xdr:from>
    <xdr:to>
      <xdr:col>4</xdr:col>
      <xdr:colOff>606674</xdr:colOff>
      <xdr:row>1</xdr:row>
      <xdr:rowOff>92325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4" y="9525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0</xdr:row>
      <xdr:rowOff>9525</xdr:rowOff>
    </xdr:from>
    <xdr:to>
      <xdr:col>4</xdr:col>
      <xdr:colOff>1163968</xdr:colOff>
      <xdr:row>1</xdr:row>
      <xdr:rowOff>92325</xdr:rowOff>
    </xdr:to>
    <xdr:pic>
      <xdr:nvPicPr>
        <xdr:cNvPr id="3" name="Image 2" descr="https://www.ligue-golf-nouvelle-aquitaine.fr/fileadmin/Organisation/Comites/LOGOCD24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12" r="8333" b="9028"/>
        <a:stretch/>
      </xdr:blipFill>
      <xdr:spPr bwMode="auto">
        <a:xfrm>
          <a:off x="2857500" y="9525"/>
          <a:ext cx="478168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1266825</xdr:colOff>
      <xdr:row>0</xdr:row>
      <xdr:rowOff>9525</xdr:rowOff>
    </xdr:from>
    <xdr:to>
      <xdr:col>6</xdr:col>
      <xdr:colOff>164790</xdr:colOff>
      <xdr:row>1</xdr:row>
      <xdr:rowOff>92325</xdr:rowOff>
    </xdr:to>
    <xdr:pic>
      <xdr:nvPicPr>
        <xdr:cNvPr id="4" name="Image 3" descr="https://www.ligue-golf-nouvelle-aquitaine.fr/fileadmin/Organisation/Comites/LOGOCD87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9525"/>
          <a:ext cx="62199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523875</xdr:colOff>
      <xdr:row>0</xdr:row>
      <xdr:rowOff>28575</xdr:rowOff>
    </xdr:from>
    <xdr:to>
      <xdr:col>16</xdr:col>
      <xdr:colOff>273388</xdr:colOff>
      <xdr:row>1</xdr:row>
      <xdr:rowOff>111375</xdr:rowOff>
    </xdr:to>
    <xdr:pic>
      <xdr:nvPicPr>
        <xdr:cNvPr id="5" name="Image 4" descr="https://ci3.googleusercontent.com/proxy/8ZCmKeD66ycZ5jR0fzaK52xouDvLX0Mr9mlzsjVJ13w8UGq-cYhL_0ypKsBDpkW7DyOtUVhw4jEPBdND1cxEWQrhYFSKxK4v-EcuZ2DscF37e0oINjPD8jOyaoHw4DfHjyM8wO6Vty6N819nKVw2FVjpAEEzhNK6hfWybuVdnf-R5KRUZClBWpLjryqkRBmqqRPmZdv8cCurjUU=s0-d-e1-ft#https://docs.google.com/uc?export=download&amp;id=0BxJCunIELuwdU08wUGdkY0hzaU0&amp;revid=0BxJCunIELuwdbDUvdlY2R28rMWlKbUYyaUNidGNuVGNEbmpNPQ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28575"/>
          <a:ext cx="559138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66674</xdr:colOff>
      <xdr:row>0</xdr:row>
      <xdr:rowOff>9525</xdr:rowOff>
    </xdr:from>
    <xdr:to>
      <xdr:col>4</xdr:col>
      <xdr:colOff>606674</xdr:colOff>
      <xdr:row>1</xdr:row>
      <xdr:rowOff>92325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4" y="9525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0</xdr:row>
      <xdr:rowOff>9525</xdr:rowOff>
    </xdr:from>
    <xdr:to>
      <xdr:col>4</xdr:col>
      <xdr:colOff>1163968</xdr:colOff>
      <xdr:row>1</xdr:row>
      <xdr:rowOff>92325</xdr:rowOff>
    </xdr:to>
    <xdr:pic>
      <xdr:nvPicPr>
        <xdr:cNvPr id="3" name="Image 2" descr="https://www.ligue-golf-nouvelle-aquitaine.fr/fileadmin/Organisation/Comites/LOGOCD24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12" r="8333" b="9028"/>
        <a:stretch/>
      </xdr:blipFill>
      <xdr:spPr bwMode="auto">
        <a:xfrm>
          <a:off x="2857500" y="9525"/>
          <a:ext cx="478168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1266825</xdr:colOff>
      <xdr:row>0</xdr:row>
      <xdr:rowOff>9525</xdr:rowOff>
    </xdr:from>
    <xdr:to>
      <xdr:col>6</xdr:col>
      <xdr:colOff>164790</xdr:colOff>
      <xdr:row>1</xdr:row>
      <xdr:rowOff>92325</xdr:rowOff>
    </xdr:to>
    <xdr:pic>
      <xdr:nvPicPr>
        <xdr:cNvPr id="4" name="Image 3" descr="https://www.ligue-golf-nouvelle-aquitaine.fr/fileadmin/Organisation/Comites/LOGOCD87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9525"/>
          <a:ext cx="62199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523875</xdr:colOff>
      <xdr:row>0</xdr:row>
      <xdr:rowOff>28575</xdr:rowOff>
    </xdr:from>
    <xdr:to>
      <xdr:col>16</xdr:col>
      <xdr:colOff>273389</xdr:colOff>
      <xdr:row>1</xdr:row>
      <xdr:rowOff>111375</xdr:rowOff>
    </xdr:to>
    <xdr:pic>
      <xdr:nvPicPr>
        <xdr:cNvPr id="5" name="Image 4" descr="https://ci3.googleusercontent.com/proxy/8ZCmKeD66ycZ5jR0fzaK52xouDvLX0Mr9mlzsjVJ13w8UGq-cYhL_0ypKsBDpkW7DyOtUVhw4jEPBdND1cxEWQrhYFSKxK4v-EcuZ2DscF37e0oINjPD8jOyaoHw4DfHjyM8wO6Vty6N819nKVw2FVjpAEEzhNK6hfWybuVdnf-R5KRUZClBWpLjryqkRBmqqRPmZdv8cCurjUU=s0-d-e1-ft#https://docs.google.com/uc?export=download&amp;id=0BxJCunIELuwdU08wUGdkY0hzaU0&amp;revid=0BxJCunIELuwdbDUvdlY2R28rMWlKbUYyaUNidGNuVGNEbmpNPQ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28575"/>
          <a:ext cx="559138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66674</xdr:colOff>
      <xdr:row>0</xdr:row>
      <xdr:rowOff>9525</xdr:rowOff>
    </xdr:from>
    <xdr:to>
      <xdr:col>4</xdr:col>
      <xdr:colOff>606674</xdr:colOff>
      <xdr:row>1</xdr:row>
      <xdr:rowOff>92325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4" y="9525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0</xdr:row>
      <xdr:rowOff>9525</xdr:rowOff>
    </xdr:from>
    <xdr:to>
      <xdr:col>4</xdr:col>
      <xdr:colOff>1163968</xdr:colOff>
      <xdr:row>1</xdr:row>
      <xdr:rowOff>92325</xdr:rowOff>
    </xdr:to>
    <xdr:pic>
      <xdr:nvPicPr>
        <xdr:cNvPr id="3" name="Image 2" descr="https://www.ligue-golf-nouvelle-aquitaine.fr/fileadmin/Organisation/Comites/LOGOCD24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12" r="8333" b="9028"/>
        <a:stretch/>
      </xdr:blipFill>
      <xdr:spPr bwMode="auto">
        <a:xfrm>
          <a:off x="2857500" y="9525"/>
          <a:ext cx="478168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1266825</xdr:colOff>
      <xdr:row>0</xdr:row>
      <xdr:rowOff>9525</xdr:rowOff>
    </xdr:from>
    <xdr:to>
      <xdr:col>6</xdr:col>
      <xdr:colOff>164790</xdr:colOff>
      <xdr:row>1</xdr:row>
      <xdr:rowOff>92325</xdr:rowOff>
    </xdr:to>
    <xdr:pic>
      <xdr:nvPicPr>
        <xdr:cNvPr id="4" name="Image 3" descr="https://www.ligue-golf-nouvelle-aquitaine.fr/fileadmin/Organisation/Comites/LOGOCD87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9525"/>
          <a:ext cx="62199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523875</xdr:colOff>
      <xdr:row>0</xdr:row>
      <xdr:rowOff>28575</xdr:rowOff>
    </xdr:from>
    <xdr:to>
      <xdr:col>16</xdr:col>
      <xdr:colOff>273388</xdr:colOff>
      <xdr:row>1</xdr:row>
      <xdr:rowOff>111375</xdr:rowOff>
    </xdr:to>
    <xdr:pic>
      <xdr:nvPicPr>
        <xdr:cNvPr id="5" name="Image 4" descr="https://ci3.googleusercontent.com/proxy/8ZCmKeD66ycZ5jR0fzaK52xouDvLX0Mr9mlzsjVJ13w8UGq-cYhL_0ypKsBDpkW7DyOtUVhw4jEPBdND1cxEWQrhYFSKxK4v-EcuZ2DscF37e0oINjPD8jOyaoHw4DfHjyM8wO6Vty6N819nKVw2FVjpAEEzhNK6hfWybuVdnf-R5KRUZClBWpLjryqkRBmqqRPmZdv8cCurjUU=s0-d-e1-ft#https://docs.google.com/uc?export=download&amp;id=0BxJCunIELuwdU08wUGdkY0hzaU0&amp;revid=0BxJCunIELuwdbDUvdlY2R28rMWlKbUYyaUNidGNuVGNEbmpNPQ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28575"/>
          <a:ext cx="559138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66674</xdr:colOff>
      <xdr:row>0</xdr:row>
      <xdr:rowOff>9525</xdr:rowOff>
    </xdr:from>
    <xdr:to>
      <xdr:col>4</xdr:col>
      <xdr:colOff>606674</xdr:colOff>
      <xdr:row>1</xdr:row>
      <xdr:rowOff>92325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4" y="9525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0</xdr:row>
      <xdr:rowOff>9525</xdr:rowOff>
    </xdr:from>
    <xdr:to>
      <xdr:col>4</xdr:col>
      <xdr:colOff>1163968</xdr:colOff>
      <xdr:row>1</xdr:row>
      <xdr:rowOff>92325</xdr:rowOff>
    </xdr:to>
    <xdr:pic>
      <xdr:nvPicPr>
        <xdr:cNvPr id="3" name="Image 2" descr="https://www.ligue-golf-nouvelle-aquitaine.fr/fileadmin/Organisation/Comites/LOGOCD24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12" r="8333" b="9028"/>
        <a:stretch/>
      </xdr:blipFill>
      <xdr:spPr bwMode="auto">
        <a:xfrm>
          <a:off x="2857500" y="9525"/>
          <a:ext cx="478168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1266825</xdr:colOff>
      <xdr:row>0</xdr:row>
      <xdr:rowOff>9525</xdr:rowOff>
    </xdr:from>
    <xdr:to>
      <xdr:col>6</xdr:col>
      <xdr:colOff>164790</xdr:colOff>
      <xdr:row>1</xdr:row>
      <xdr:rowOff>92325</xdr:rowOff>
    </xdr:to>
    <xdr:pic>
      <xdr:nvPicPr>
        <xdr:cNvPr id="4" name="Image 3" descr="https://www.ligue-golf-nouvelle-aquitaine.fr/fileadmin/Organisation/Comites/LOGOCD87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9525"/>
          <a:ext cx="62199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523875</xdr:colOff>
      <xdr:row>0</xdr:row>
      <xdr:rowOff>28575</xdr:rowOff>
    </xdr:from>
    <xdr:to>
      <xdr:col>16</xdr:col>
      <xdr:colOff>273388</xdr:colOff>
      <xdr:row>1</xdr:row>
      <xdr:rowOff>111375</xdr:rowOff>
    </xdr:to>
    <xdr:pic>
      <xdr:nvPicPr>
        <xdr:cNvPr id="5" name="Image 4" descr="https://ci3.googleusercontent.com/proxy/8ZCmKeD66ycZ5jR0fzaK52xouDvLX0Mr9mlzsjVJ13w8UGq-cYhL_0ypKsBDpkW7DyOtUVhw4jEPBdND1cxEWQrhYFSKxK4v-EcuZ2DscF37e0oINjPD8jOyaoHw4DfHjyM8wO6Vty6N819nKVw2FVjpAEEzhNK6hfWybuVdnf-R5KRUZClBWpLjryqkRBmqqRPmZdv8cCurjUU=s0-d-e1-ft#https://docs.google.com/uc?export=download&amp;id=0BxJCunIELuwdU08wUGdkY0hzaU0&amp;revid=0BxJCunIELuwdbDUvdlY2R28rMWlKbUYyaUNidGNuVGNEbmpNPQ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28575"/>
          <a:ext cx="559138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66674</xdr:colOff>
      <xdr:row>0</xdr:row>
      <xdr:rowOff>9525</xdr:rowOff>
    </xdr:from>
    <xdr:to>
      <xdr:col>4</xdr:col>
      <xdr:colOff>606674</xdr:colOff>
      <xdr:row>1</xdr:row>
      <xdr:rowOff>92325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4" y="9525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0</xdr:row>
      <xdr:rowOff>9525</xdr:rowOff>
    </xdr:from>
    <xdr:to>
      <xdr:col>4</xdr:col>
      <xdr:colOff>1163968</xdr:colOff>
      <xdr:row>1</xdr:row>
      <xdr:rowOff>92325</xdr:rowOff>
    </xdr:to>
    <xdr:pic>
      <xdr:nvPicPr>
        <xdr:cNvPr id="3" name="Image 2" descr="https://www.ligue-golf-nouvelle-aquitaine.fr/fileadmin/Organisation/Comites/LOGOCD24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12" r="8333" b="9028"/>
        <a:stretch/>
      </xdr:blipFill>
      <xdr:spPr bwMode="auto">
        <a:xfrm>
          <a:off x="2857500" y="9525"/>
          <a:ext cx="478168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1266825</xdr:colOff>
      <xdr:row>0</xdr:row>
      <xdr:rowOff>9525</xdr:rowOff>
    </xdr:from>
    <xdr:to>
      <xdr:col>6</xdr:col>
      <xdr:colOff>164790</xdr:colOff>
      <xdr:row>1</xdr:row>
      <xdr:rowOff>92325</xdr:rowOff>
    </xdr:to>
    <xdr:pic>
      <xdr:nvPicPr>
        <xdr:cNvPr id="4" name="Image 3" descr="https://www.ligue-golf-nouvelle-aquitaine.fr/fileadmin/Organisation/Comites/LOGOCD87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9525"/>
          <a:ext cx="62199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523875</xdr:colOff>
      <xdr:row>0</xdr:row>
      <xdr:rowOff>28575</xdr:rowOff>
    </xdr:from>
    <xdr:to>
      <xdr:col>16</xdr:col>
      <xdr:colOff>273388</xdr:colOff>
      <xdr:row>1</xdr:row>
      <xdr:rowOff>111375</xdr:rowOff>
    </xdr:to>
    <xdr:pic>
      <xdr:nvPicPr>
        <xdr:cNvPr id="5" name="Image 4" descr="https://ci3.googleusercontent.com/proxy/8ZCmKeD66ycZ5jR0fzaK52xouDvLX0Mr9mlzsjVJ13w8UGq-cYhL_0ypKsBDpkW7DyOtUVhw4jEPBdND1cxEWQrhYFSKxK4v-EcuZ2DscF37e0oINjPD8jOyaoHw4DfHjyM8wO6Vty6N819nKVw2FVjpAEEzhNK6hfWybuVdnf-R5KRUZClBWpLjryqkRBmqqRPmZdv8cCurjUU=s0-d-e1-ft#https://docs.google.com/uc?export=download&amp;id=0BxJCunIELuwdU08wUGdkY0hzaU0&amp;revid=0BxJCunIELuwdbDUvdlY2R28rMWlKbUYyaUNidGNuVGNEbmpNPQ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28575"/>
          <a:ext cx="559138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66674</xdr:colOff>
      <xdr:row>0</xdr:row>
      <xdr:rowOff>9525</xdr:rowOff>
    </xdr:from>
    <xdr:to>
      <xdr:col>4</xdr:col>
      <xdr:colOff>606674</xdr:colOff>
      <xdr:row>1</xdr:row>
      <xdr:rowOff>92325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4" y="9525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0</xdr:row>
      <xdr:rowOff>9525</xdr:rowOff>
    </xdr:from>
    <xdr:to>
      <xdr:col>4</xdr:col>
      <xdr:colOff>1163968</xdr:colOff>
      <xdr:row>1</xdr:row>
      <xdr:rowOff>92325</xdr:rowOff>
    </xdr:to>
    <xdr:pic>
      <xdr:nvPicPr>
        <xdr:cNvPr id="3" name="Image 2" descr="https://www.ligue-golf-nouvelle-aquitaine.fr/fileadmin/Organisation/Comites/LOGOCD24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12" r="8333" b="9028"/>
        <a:stretch/>
      </xdr:blipFill>
      <xdr:spPr bwMode="auto">
        <a:xfrm>
          <a:off x="2857500" y="9525"/>
          <a:ext cx="478168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1266825</xdr:colOff>
      <xdr:row>0</xdr:row>
      <xdr:rowOff>9525</xdr:rowOff>
    </xdr:from>
    <xdr:to>
      <xdr:col>6</xdr:col>
      <xdr:colOff>164790</xdr:colOff>
      <xdr:row>1</xdr:row>
      <xdr:rowOff>92325</xdr:rowOff>
    </xdr:to>
    <xdr:pic>
      <xdr:nvPicPr>
        <xdr:cNvPr id="4" name="Image 3" descr="https://www.ligue-golf-nouvelle-aquitaine.fr/fileadmin/Organisation/Comites/LOGOCD87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9525"/>
          <a:ext cx="62199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523875</xdr:colOff>
      <xdr:row>0</xdr:row>
      <xdr:rowOff>28575</xdr:rowOff>
    </xdr:from>
    <xdr:to>
      <xdr:col>16</xdr:col>
      <xdr:colOff>273388</xdr:colOff>
      <xdr:row>1</xdr:row>
      <xdr:rowOff>111375</xdr:rowOff>
    </xdr:to>
    <xdr:pic>
      <xdr:nvPicPr>
        <xdr:cNvPr id="5" name="Image 4" descr="https://ci3.googleusercontent.com/proxy/8ZCmKeD66ycZ5jR0fzaK52xouDvLX0Mr9mlzsjVJ13w8UGq-cYhL_0ypKsBDpkW7DyOtUVhw4jEPBdND1cxEWQrhYFSKxK4v-EcuZ2DscF37e0oINjPD8jOyaoHw4DfHjyM8wO6Vty6N819nKVw2FVjpAEEzhNK6hfWybuVdnf-R5KRUZClBWpLjryqkRBmqqRPmZdv8cCurjUU=s0-d-e1-ft#https://docs.google.com/uc?export=download&amp;id=0BxJCunIELuwdU08wUGdkY0hzaU0&amp;revid=0BxJCunIELuwdbDUvdlY2R28rMWlKbUYyaUNidGNuVGNEbmpNPQ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28575"/>
          <a:ext cx="559138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66674</xdr:colOff>
      <xdr:row>0</xdr:row>
      <xdr:rowOff>9525</xdr:rowOff>
    </xdr:from>
    <xdr:to>
      <xdr:col>4</xdr:col>
      <xdr:colOff>606674</xdr:colOff>
      <xdr:row>1</xdr:row>
      <xdr:rowOff>92325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5064" y="9525"/>
          <a:ext cx="540000" cy="53619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0</xdr:row>
      <xdr:rowOff>9525</xdr:rowOff>
    </xdr:from>
    <xdr:to>
      <xdr:col>4</xdr:col>
      <xdr:colOff>1163968</xdr:colOff>
      <xdr:row>1</xdr:row>
      <xdr:rowOff>92325</xdr:rowOff>
    </xdr:to>
    <xdr:pic>
      <xdr:nvPicPr>
        <xdr:cNvPr id="3" name="Image 2" descr="https://www.ligue-golf-nouvelle-aquitaine.fr/fileadmin/Organisation/Comites/LOGOCD24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12" r="8333" b="9028"/>
        <a:stretch/>
      </xdr:blipFill>
      <xdr:spPr bwMode="auto">
        <a:xfrm>
          <a:off x="3044190" y="9525"/>
          <a:ext cx="478168" cy="536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1266825</xdr:colOff>
      <xdr:row>0</xdr:row>
      <xdr:rowOff>9525</xdr:rowOff>
    </xdr:from>
    <xdr:to>
      <xdr:col>6</xdr:col>
      <xdr:colOff>164790</xdr:colOff>
      <xdr:row>1</xdr:row>
      <xdr:rowOff>92325</xdr:rowOff>
    </xdr:to>
    <xdr:pic>
      <xdr:nvPicPr>
        <xdr:cNvPr id="4" name="Image 3" descr="https://www.ligue-golf-nouvelle-aquitaine.fr/fileadmin/Organisation/Comites/LOGOCD87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5215" y="9525"/>
          <a:ext cx="768675" cy="536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523875</xdr:colOff>
      <xdr:row>0</xdr:row>
      <xdr:rowOff>28575</xdr:rowOff>
    </xdr:from>
    <xdr:to>
      <xdr:col>16</xdr:col>
      <xdr:colOff>273388</xdr:colOff>
      <xdr:row>1</xdr:row>
      <xdr:rowOff>111375</xdr:rowOff>
    </xdr:to>
    <xdr:pic>
      <xdr:nvPicPr>
        <xdr:cNvPr id="5" name="Image 4" descr="https://ci3.googleusercontent.com/proxy/8ZCmKeD66ycZ5jR0fzaK52xouDvLX0Mr9mlzsjVJ13w8UGq-cYhL_0ypKsBDpkW7DyOtUVhw4jEPBdND1cxEWQrhYFSKxK4v-EcuZ2DscF37e0oINjPD8jOyaoHw4DfHjyM8wO6Vty6N819nKVw2FVjpAEEzhNK6hfWybuVdnf-R5KRUZClBWpLjryqkRBmqqRPmZdv8cCurjUU=s0-d-e1-ft#https://docs.google.com/uc?export=download&amp;id=0BxJCunIELuwdU08wUGdkY0hzaU0&amp;revid=0BxJCunIELuwdbDUvdlY2R28rMWlKbUYyaUNidGNuVGNEbmpNPQ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8295" y="28575"/>
          <a:ext cx="629623" cy="536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1</xdr:col>
      <xdr:colOff>63750</xdr:colOff>
      <xdr:row>0</xdr:row>
      <xdr:rowOff>559050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905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0</xdr:row>
      <xdr:rowOff>9525</xdr:rowOff>
    </xdr:from>
    <xdr:to>
      <xdr:col>1</xdr:col>
      <xdr:colOff>659143</xdr:colOff>
      <xdr:row>0</xdr:row>
      <xdr:rowOff>549525</xdr:rowOff>
    </xdr:to>
    <xdr:pic>
      <xdr:nvPicPr>
        <xdr:cNvPr id="3" name="Image 2" descr="https://www.ligue-golf-nouvelle-aquitaine.fr/fileadmin/Organisation/Comites/LOGOCD24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12" r="8333" b="9028"/>
        <a:stretch/>
      </xdr:blipFill>
      <xdr:spPr bwMode="auto">
        <a:xfrm>
          <a:off x="733425" y="9525"/>
          <a:ext cx="478168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</xdr:colOff>
      <xdr:row>0</xdr:row>
      <xdr:rowOff>0</xdr:rowOff>
    </xdr:from>
    <xdr:to>
      <xdr:col>2</xdr:col>
      <xdr:colOff>698190</xdr:colOff>
      <xdr:row>0</xdr:row>
      <xdr:rowOff>540000</xdr:rowOff>
    </xdr:to>
    <xdr:pic>
      <xdr:nvPicPr>
        <xdr:cNvPr id="4" name="Image 3" descr="https://www.ligue-golf-nouvelle-aquitaine.fr/fileadmin/Organisation/Comites/LOGOCD87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62199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57150</xdr:colOff>
      <xdr:row>0</xdr:row>
      <xdr:rowOff>0</xdr:rowOff>
    </xdr:from>
    <xdr:to>
      <xdr:col>6</xdr:col>
      <xdr:colOff>616288</xdr:colOff>
      <xdr:row>0</xdr:row>
      <xdr:rowOff>540000</xdr:rowOff>
    </xdr:to>
    <xdr:pic>
      <xdr:nvPicPr>
        <xdr:cNvPr id="5" name="Image 4" descr="https://ci3.googleusercontent.com/proxy/8ZCmKeD66ycZ5jR0fzaK52xouDvLX0Mr9mlzsjVJ13w8UGq-cYhL_0ypKsBDpkW7DyOtUVhw4jEPBdND1cxEWQrhYFSKxK4v-EcuZ2DscF37e0oINjPD8jOyaoHw4DfHjyM8wO6Vty6N819nKVw2FVjpAEEzhNK6hfWybuVdnf-R5KRUZClBWpLjryqkRBmqqRPmZdv8cCurjUU=s0-d-e1-ft#https://docs.google.com/uc?export=download&amp;id=0BxJCunIELuwdU08wUGdkY0hzaU0&amp;revid=0BxJCunIELuwdbDUvdlY2R28rMWlKbUYyaUNidGNuVGNEbmpNPQ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0"/>
          <a:ext cx="559138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0" tint="-0.249977111117893"/>
  </sheetPr>
  <dimension ref="A1:Z1012"/>
  <sheetViews>
    <sheetView zoomScaleNormal="100" workbookViewId="0">
      <selection activeCell="P8" sqref="P8"/>
    </sheetView>
  </sheetViews>
  <sheetFormatPr baseColWidth="10" defaultColWidth="17.26171875" defaultRowHeight="15" customHeight="1" x14ac:dyDescent="0.55000000000000004"/>
  <cols>
    <col min="1" max="1" width="3.26171875" style="1" customWidth="1"/>
    <col min="2" max="3" width="12.15625" style="1" customWidth="1"/>
    <col min="4" max="4" width="5" style="1" bestFit="1" customWidth="1"/>
    <col min="5" max="5" width="20.26171875" style="1" customWidth="1"/>
    <col min="6" max="6" width="5.578125" style="1" customWidth="1"/>
    <col min="7" max="7" width="17.26171875" style="1" bestFit="1" customWidth="1"/>
    <col min="8" max="8" width="5.15625" style="1" bestFit="1" customWidth="1"/>
    <col min="9" max="9" width="7.68359375" style="1" customWidth="1"/>
    <col min="10" max="10" width="5.15625" style="1" bestFit="1" customWidth="1"/>
    <col min="11" max="11" width="6.578125" style="1" customWidth="1"/>
    <col min="12" max="12" width="5.15625" style="1" bestFit="1" customWidth="1"/>
    <col min="13" max="13" width="5.83984375" style="1" bestFit="1" customWidth="1"/>
    <col min="14" max="14" width="5.15625" style="1" bestFit="1" customWidth="1"/>
    <col min="15" max="15" width="5.578125" style="1" bestFit="1" customWidth="1"/>
    <col min="16" max="16" width="12.15625" style="1" customWidth="1"/>
    <col min="17" max="17" width="6" style="1" customWidth="1"/>
    <col min="18" max="18" width="7.578125" style="1" customWidth="1"/>
    <col min="19" max="20" width="12.15625" style="1" customWidth="1"/>
    <col min="21" max="24" width="4" style="1" bestFit="1" customWidth="1"/>
    <col min="25" max="25" width="0.83984375" style="1" customWidth="1"/>
    <col min="26" max="26" width="12.15625" style="1" customWidth="1"/>
    <col min="27" max="16384" width="17.26171875" style="1"/>
  </cols>
  <sheetData>
    <row r="1" spans="1:26" ht="35.700000000000003" x14ac:dyDescent="1.3">
      <c r="B1" s="52" t="s">
        <v>158</v>
      </c>
      <c r="C1" s="53"/>
      <c r="E1" s="171" t="s">
        <v>203</v>
      </c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</row>
    <row r="2" spans="1:26" ht="14.25" customHeight="1" x14ac:dyDescent="0.55000000000000004">
      <c r="D2" s="2"/>
      <c r="E2" s="2"/>
    </row>
    <row r="3" spans="1:26" ht="20.399999999999999" x14ac:dyDescent="0.75">
      <c r="D3" s="2"/>
      <c r="E3" s="172" t="s">
        <v>268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</row>
    <row r="4" spans="1:26" ht="14.25" customHeight="1" x14ac:dyDescent="0.55000000000000004">
      <c r="D4" s="2"/>
      <c r="E4" s="2"/>
    </row>
    <row r="5" spans="1:26" ht="14.25" customHeight="1" thickBot="1" x14ac:dyDescent="0.6">
      <c r="D5" s="2"/>
      <c r="E5" s="2"/>
      <c r="H5" s="3" t="s">
        <v>0</v>
      </c>
      <c r="I5" s="3" t="s">
        <v>1</v>
      </c>
      <c r="J5" s="3" t="s">
        <v>0</v>
      </c>
      <c r="K5" s="3" t="s">
        <v>1</v>
      </c>
      <c r="L5" s="3" t="s">
        <v>0</v>
      </c>
      <c r="M5" s="3" t="s">
        <v>1</v>
      </c>
      <c r="N5" s="3" t="s">
        <v>0</v>
      </c>
      <c r="O5" s="3" t="s">
        <v>1</v>
      </c>
    </row>
    <row r="6" spans="1:26" ht="14.25" customHeight="1" thickBot="1" x14ac:dyDescent="0.6">
      <c r="A6" s="173" t="s">
        <v>16</v>
      </c>
      <c r="B6" s="175" t="s">
        <v>48</v>
      </c>
      <c r="C6" s="175" t="s">
        <v>39</v>
      </c>
      <c r="D6" s="175" t="s">
        <v>196</v>
      </c>
      <c r="E6" s="177" t="s">
        <v>17</v>
      </c>
      <c r="F6" s="173" t="s">
        <v>188</v>
      </c>
      <c r="G6" s="179" t="s">
        <v>2</v>
      </c>
      <c r="H6" s="168">
        <v>2019</v>
      </c>
      <c r="I6" s="169"/>
      <c r="J6" s="169"/>
      <c r="K6" s="169"/>
      <c r="L6" s="168">
        <v>2020</v>
      </c>
      <c r="M6" s="169"/>
      <c r="N6" s="169"/>
      <c r="O6" s="169"/>
      <c r="P6" s="166" t="s">
        <v>269</v>
      </c>
      <c r="Q6" s="166" t="s">
        <v>160</v>
      </c>
      <c r="R6" s="162" t="s">
        <v>3</v>
      </c>
      <c r="S6" s="162" t="s">
        <v>4</v>
      </c>
      <c r="T6" s="157"/>
    </row>
    <row r="7" spans="1:26" ht="29.25" customHeight="1" thickBot="1" x14ac:dyDescent="0.6">
      <c r="A7" s="174" t="s">
        <v>5</v>
      </c>
      <c r="B7" s="176"/>
      <c r="C7" s="176"/>
      <c r="D7" s="176" t="s">
        <v>5</v>
      </c>
      <c r="E7" s="178"/>
      <c r="F7" s="174"/>
      <c r="G7" s="180"/>
      <c r="H7" s="164" t="s">
        <v>206</v>
      </c>
      <c r="I7" s="165"/>
      <c r="J7" s="164" t="s">
        <v>205</v>
      </c>
      <c r="K7" s="165"/>
      <c r="L7" s="164" t="s">
        <v>207</v>
      </c>
      <c r="M7" s="165"/>
      <c r="N7" s="164" t="s">
        <v>208</v>
      </c>
      <c r="O7" s="165"/>
      <c r="P7" s="167"/>
      <c r="Q7" s="167"/>
      <c r="R7" s="163"/>
      <c r="S7" s="163"/>
      <c r="T7" s="158"/>
      <c r="U7" s="1" t="s">
        <v>6</v>
      </c>
      <c r="V7" s="1" t="s">
        <v>7</v>
      </c>
      <c r="W7" s="1" t="s">
        <v>8</v>
      </c>
      <c r="X7" s="1" t="s">
        <v>9</v>
      </c>
      <c r="Z7" s="1" t="s">
        <v>159</v>
      </c>
    </row>
    <row r="8" spans="1:26" ht="14.25" customHeight="1" x14ac:dyDescent="0.55000000000000004">
      <c r="A8" s="142">
        <v>1</v>
      </c>
      <c r="B8" s="143" t="s">
        <v>42</v>
      </c>
      <c r="C8" s="143">
        <v>518518295</v>
      </c>
      <c r="D8" s="142">
        <v>28</v>
      </c>
      <c r="E8" s="143" t="s">
        <v>179</v>
      </c>
      <c r="F8" s="142" t="s">
        <v>22</v>
      </c>
      <c r="G8" s="120" t="s">
        <v>177</v>
      </c>
      <c r="H8" s="144">
        <v>107</v>
      </c>
      <c r="I8" s="145">
        <f>IF(ISBLANK(H8),0,IF(ISTEXT(H8),VLOOKUP(H8,Data!$B$1:C$27,2,FALSE),VLOOKUP(RANK(H8,H$8:H$30,1),Data!$B$1:C$27,2,FALSE)))</f>
        <v>70</v>
      </c>
      <c r="J8" s="144">
        <v>97</v>
      </c>
      <c r="K8" s="145">
        <f>IF(ISBLANK(J8),0,IF(ISTEXT(J8),VLOOKUP(J8,Data!$B$1:F$27,2,FALSE),VLOOKUP(RANK(J8,J$8:J$30,1),Data!$B$1:F$27,2,FALSE)))</f>
        <v>70</v>
      </c>
      <c r="L8" s="144"/>
      <c r="M8" s="145">
        <f>IF(ISBLANK(L8),0,IF(ISTEXT(L8),VLOOKUP(L8,Data!$B$1:C$27,2,FALSE),VLOOKUP(RANK(L8,L$8:L$30,1),Data!$B$1:C$27,2,FALSE)))</f>
        <v>0</v>
      </c>
      <c r="N8" s="144"/>
      <c r="O8" s="145">
        <f>IF(ISBLANK(N8),0,IF(ISTEXT(N8),VLOOKUP(N8,Data!$B$1:E$27,2,FALSE),VLOOKUP(RANK(N8,N$8:N$30,1),Data!$B$1:E$27,2,FALSE)))</f>
        <v>0</v>
      </c>
      <c r="P8" s="146">
        <f t="shared" ref="P8:P23" si="0">IF(R8&gt;0,RANK(R8,$R$8:$R$30),"nc")</f>
        <v>1</v>
      </c>
      <c r="Q8" s="146"/>
      <c r="R8" s="146">
        <f t="shared" ref="R8:R29" si="1">SUM(U8:X8)-MIN(U8:X8)</f>
        <v>140</v>
      </c>
      <c r="S8" s="160">
        <f t="shared" ref="S8:S29" si="2">SUM(U8:X8)</f>
        <v>140</v>
      </c>
      <c r="T8" s="147">
        <f t="shared" ref="T8:T23" si="3">+M8+K8+I8+O8</f>
        <v>140</v>
      </c>
      <c r="U8" s="11">
        <f t="shared" ref="U8:U29" si="4">I8</f>
        <v>70</v>
      </c>
      <c r="V8" s="11">
        <f t="shared" ref="V8:V29" si="5">K8</f>
        <v>70</v>
      </c>
      <c r="W8" s="11">
        <f t="shared" ref="W8:W29" si="6">M8</f>
        <v>0</v>
      </c>
      <c r="X8" s="11">
        <f t="shared" ref="X8:X29" si="7">O8</f>
        <v>0</v>
      </c>
      <c r="Z8" s="54">
        <f>COUNTA(H8,J8,L8,N8,#REF!,#REF!)</f>
        <v>4</v>
      </c>
    </row>
    <row r="9" spans="1:26" ht="14.25" customHeight="1" x14ac:dyDescent="0.55000000000000004">
      <c r="A9" s="104">
        <v>2</v>
      </c>
      <c r="B9" s="103" t="s">
        <v>42</v>
      </c>
      <c r="C9" s="103">
        <v>527994316</v>
      </c>
      <c r="D9" s="104">
        <v>30</v>
      </c>
      <c r="E9" s="103" t="s">
        <v>233</v>
      </c>
      <c r="F9" s="104" t="s">
        <v>180</v>
      </c>
      <c r="G9" s="120" t="s">
        <v>181</v>
      </c>
      <c r="H9" s="106">
        <v>105</v>
      </c>
      <c r="I9" s="141">
        <f>IF(ISBLANK(H9),0,IF(ISTEXT(H9),VLOOKUP(H9,Data!$B$1:C$27,2,FALSE),VLOOKUP(RANK(H9,H$8:H$30,1),Data!$B$1:C$27,2,FALSE)))</f>
        <v>100</v>
      </c>
      <c r="J9" s="106">
        <v>122</v>
      </c>
      <c r="K9" s="141">
        <f>IF(ISBLANK(J9),0,IF(ISTEXT(J9),VLOOKUP(J9,Data!$B$1:F$27,2,FALSE),VLOOKUP(RANK(J9,J$8:J$30,1),Data!$B$1:F$27,2,FALSE)))</f>
        <v>35</v>
      </c>
      <c r="L9" s="106"/>
      <c r="M9" s="141">
        <f>IF(ISBLANK(L9),0,IF(ISTEXT(L9),VLOOKUP(L9,Data!$B$1:C$27,2,FALSE),VLOOKUP(RANK(L9,L$8:L$30,1),Data!$B$1:C$27,2,FALSE)))</f>
        <v>0</v>
      </c>
      <c r="N9" s="106"/>
      <c r="O9" s="141">
        <f>IF(ISBLANK(N9),0,IF(ISTEXT(N9),VLOOKUP(N9,Data!$B$1:E$27,2,FALSE),VLOOKUP(RANK(N9,N$8:N$30,1),Data!$B$1:E$27,2,FALSE)))</f>
        <v>0</v>
      </c>
      <c r="P9" s="111">
        <f t="shared" si="0"/>
        <v>2</v>
      </c>
      <c r="Q9" s="111"/>
      <c r="R9" s="111">
        <f t="shared" si="1"/>
        <v>135</v>
      </c>
      <c r="S9" s="113">
        <f t="shared" si="2"/>
        <v>135</v>
      </c>
      <c r="T9" s="56">
        <f t="shared" si="3"/>
        <v>135</v>
      </c>
      <c r="U9" s="11">
        <f t="shared" si="4"/>
        <v>100</v>
      </c>
      <c r="V9" s="11">
        <f t="shared" si="5"/>
        <v>35</v>
      </c>
      <c r="W9" s="11">
        <f t="shared" si="6"/>
        <v>0</v>
      </c>
      <c r="X9" s="11">
        <f t="shared" si="7"/>
        <v>0</v>
      </c>
      <c r="Z9" s="54">
        <f>COUNTA(H9,J9,L9,N9,#REF!,#REF!)</f>
        <v>4</v>
      </c>
    </row>
    <row r="10" spans="1:26" ht="14.25" customHeight="1" x14ac:dyDescent="0.55000000000000004">
      <c r="A10" s="104">
        <v>3</v>
      </c>
      <c r="B10" s="103" t="s">
        <v>40</v>
      </c>
      <c r="C10" s="103">
        <v>535401315</v>
      </c>
      <c r="D10" s="104">
        <v>20.399999999999999</v>
      </c>
      <c r="E10" s="103" t="s">
        <v>198</v>
      </c>
      <c r="F10" s="104" t="s">
        <v>22</v>
      </c>
      <c r="G10" s="118" t="s">
        <v>176</v>
      </c>
      <c r="H10" s="106">
        <v>108</v>
      </c>
      <c r="I10" s="141">
        <f>111/2</f>
        <v>55.5</v>
      </c>
      <c r="J10" s="106">
        <v>104</v>
      </c>
      <c r="K10" s="141">
        <f>IF(ISBLANK(J10),0,IF(ISTEXT(J10),VLOOKUP(J10,Data!$B$1:F$27,2,FALSE),VLOOKUP(RANK(J10,J$8:J$30,1),Data!$B$1:F$27,2,FALSE)))</f>
        <v>60</v>
      </c>
      <c r="L10" s="106"/>
      <c r="M10" s="141">
        <f>IF(ISBLANK(L10),0,IF(ISTEXT(L10),VLOOKUP(L10,Data!$B$1:C$27,2,FALSE),VLOOKUP(RANK(L10,L$8:L$30,1),Data!$B$1:C$27,2,FALSE)))</f>
        <v>0</v>
      </c>
      <c r="N10" s="106"/>
      <c r="O10" s="141">
        <f>IF(ISBLANK(N10),0,IF(ISTEXT(N10),VLOOKUP(N10,Data!$B$1:E$27,2,FALSE),VLOOKUP(RANK(N10,N$8:N$30,1),Data!$B$1:E$27,2,FALSE)))</f>
        <v>0</v>
      </c>
      <c r="P10" s="111">
        <f t="shared" si="0"/>
        <v>3</v>
      </c>
      <c r="Q10" s="111"/>
      <c r="R10" s="111">
        <f t="shared" si="1"/>
        <v>115.5</v>
      </c>
      <c r="S10" s="113">
        <f t="shared" si="2"/>
        <v>115.5</v>
      </c>
      <c r="T10" s="56">
        <f t="shared" si="3"/>
        <v>115.5</v>
      </c>
      <c r="U10" s="11">
        <f t="shared" si="4"/>
        <v>55.5</v>
      </c>
      <c r="V10" s="11">
        <f t="shared" si="5"/>
        <v>60</v>
      </c>
      <c r="W10" s="11">
        <f t="shared" si="6"/>
        <v>0</v>
      </c>
      <c r="X10" s="11">
        <f t="shared" si="7"/>
        <v>0</v>
      </c>
      <c r="Z10" s="54">
        <f>COUNTA(H10,J10,L10,N10,#REF!,#REF!)</f>
        <v>4</v>
      </c>
    </row>
    <row r="11" spans="1:26" ht="14.25" customHeight="1" x14ac:dyDescent="0.55000000000000004">
      <c r="A11" s="104">
        <v>4</v>
      </c>
      <c r="B11" s="103" t="s">
        <v>40</v>
      </c>
      <c r="C11" s="103">
        <v>538916282</v>
      </c>
      <c r="D11" s="104">
        <v>28</v>
      </c>
      <c r="E11" s="103" t="s">
        <v>231</v>
      </c>
      <c r="F11" s="104" t="s">
        <v>22</v>
      </c>
      <c r="G11" s="118" t="s">
        <v>232</v>
      </c>
      <c r="H11" s="106">
        <v>108</v>
      </c>
      <c r="I11" s="141">
        <f>111/2</f>
        <v>55.5</v>
      </c>
      <c r="J11" s="106">
        <v>108</v>
      </c>
      <c r="K11" s="141">
        <f>IF(ISBLANK(J11),0,IF(ISTEXT(J11),VLOOKUP(J11,Data!$B$1:F$27,2,FALSE),VLOOKUP(RANK(J11,J$8:J$30,1),Data!$B$1:F$27,2,FALSE)))</f>
        <v>51</v>
      </c>
      <c r="L11" s="106"/>
      <c r="M11" s="141">
        <f>IF(ISBLANK(L11),0,IF(ISTEXT(L11),VLOOKUP(L11,Data!$B$1:C$27,2,FALSE),VLOOKUP(RANK(L11,L$8:L$30,1),Data!$B$1:C$27,2,FALSE)))</f>
        <v>0</v>
      </c>
      <c r="N11" s="106"/>
      <c r="O11" s="141">
        <f>IF(ISBLANK(N11),0,IF(ISTEXT(N11),VLOOKUP(N11,Data!$B$1:E$27,2,FALSE),VLOOKUP(RANK(N11,N$8:N$30,1),Data!$B$1:E$27,2,FALSE)))</f>
        <v>0</v>
      </c>
      <c r="P11" s="111">
        <f t="shared" si="0"/>
        <v>4</v>
      </c>
      <c r="Q11" s="111"/>
      <c r="R11" s="111">
        <f t="shared" si="1"/>
        <v>106.5</v>
      </c>
      <c r="S11" s="104">
        <f t="shared" si="2"/>
        <v>106.5</v>
      </c>
      <c r="T11" s="56">
        <f t="shared" si="3"/>
        <v>106.5</v>
      </c>
      <c r="U11" s="11">
        <f t="shared" si="4"/>
        <v>55.5</v>
      </c>
      <c r="V11" s="11">
        <f t="shared" si="5"/>
        <v>51</v>
      </c>
      <c r="W11" s="11">
        <f t="shared" si="6"/>
        <v>0</v>
      </c>
      <c r="X11" s="11">
        <f t="shared" si="7"/>
        <v>0</v>
      </c>
      <c r="Z11" s="54">
        <f>COUNTA(H11,J11,L11,N11,#REF!,#REF!)</f>
        <v>4</v>
      </c>
    </row>
    <row r="12" spans="1:26" ht="14.25" customHeight="1" x14ac:dyDescent="0.55000000000000004">
      <c r="A12" s="104">
        <v>5</v>
      </c>
      <c r="B12" s="103" t="s">
        <v>40</v>
      </c>
      <c r="C12" s="103">
        <v>537412292</v>
      </c>
      <c r="D12" s="104">
        <v>15.1</v>
      </c>
      <c r="E12" s="103" t="s">
        <v>178</v>
      </c>
      <c r="F12" s="104" t="s">
        <v>18</v>
      </c>
      <c r="G12" s="118" t="s">
        <v>176</v>
      </c>
      <c r="H12" s="106"/>
      <c r="I12" s="141">
        <f>IF(ISBLANK(H12),0,IF(ISTEXT(H12),VLOOKUP(H12,Data!$B$1:C$27,2,FALSE),VLOOKUP(RANK(H12,H$8:H$30,1),Data!$B$1:C$27,2,FALSE)))</f>
        <v>0</v>
      </c>
      <c r="J12" s="106">
        <v>89</v>
      </c>
      <c r="K12" s="141">
        <f>IF(ISBLANK(J12),0,IF(ISTEXT(J12),VLOOKUP(J12,Data!$B$1:F$27,2,FALSE),VLOOKUP(RANK(J12,J$8:J$30,1),Data!$B$1:F$27,2,FALSE)))</f>
        <v>100</v>
      </c>
      <c r="L12" s="106"/>
      <c r="M12" s="141">
        <f>IF(ISBLANK(L12),0,IF(ISTEXT(L12),VLOOKUP(L12,Data!$B$1:C$27,2,FALSE),VLOOKUP(RANK(L12,L$8:L$30,1),Data!$B$1:C$27,2,FALSE)))</f>
        <v>0</v>
      </c>
      <c r="N12" s="106"/>
      <c r="O12" s="141">
        <f>IF(ISBLANK(N12),0,IF(ISTEXT(N12),VLOOKUP(N12,Data!$B$1:E$27,2,FALSE),VLOOKUP(RANK(N12,N$8:N$30,1),Data!$B$1:E$27,2,FALSE)))</f>
        <v>0</v>
      </c>
      <c r="P12" s="111">
        <f t="shared" si="0"/>
        <v>5</v>
      </c>
      <c r="Q12" s="111"/>
      <c r="R12" s="111">
        <f t="shared" si="1"/>
        <v>100</v>
      </c>
      <c r="S12" s="113">
        <f t="shared" si="2"/>
        <v>100</v>
      </c>
      <c r="T12" s="56">
        <f t="shared" si="3"/>
        <v>100</v>
      </c>
      <c r="U12" s="11">
        <f t="shared" si="4"/>
        <v>0</v>
      </c>
      <c r="V12" s="11">
        <f t="shared" si="5"/>
        <v>100</v>
      </c>
      <c r="W12" s="11">
        <f t="shared" si="6"/>
        <v>0</v>
      </c>
      <c r="X12" s="11">
        <f t="shared" si="7"/>
        <v>0</v>
      </c>
      <c r="Z12" s="54">
        <f>COUNTA(H12,J12,L12,N12,#REF!,#REF!)</f>
        <v>3</v>
      </c>
    </row>
    <row r="13" spans="1:26" ht="14.25" customHeight="1" x14ac:dyDescent="0.55000000000000004">
      <c r="A13" s="104">
        <v>6</v>
      </c>
      <c r="B13" s="103" t="s">
        <v>40</v>
      </c>
      <c r="C13" s="103">
        <v>531831313</v>
      </c>
      <c r="D13" s="104">
        <v>36</v>
      </c>
      <c r="E13" s="103" t="s">
        <v>242</v>
      </c>
      <c r="F13" s="104" t="s">
        <v>22</v>
      </c>
      <c r="G13" s="118" t="s">
        <v>176</v>
      </c>
      <c r="H13" s="106">
        <v>109</v>
      </c>
      <c r="I13" s="141">
        <f>IF(ISBLANK(H13),0,IF(ISTEXT(H13),VLOOKUP(H13,Data!$B$1:C$27,2,FALSE),VLOOKUP(RANK(H13,H$8:H$30,1),Data!$B$1:C$27,2,FALSE)))</f>
        <v>43</v>
      </c>
      <c r="J13" s="106">
        <v>124</v>
      </c>
      <c r="K13" s="141">
        <f>IF(ISBLANK(J13),0,IF(ISTEXT(J13),VLOOKUP(J13,Data!$B$1:F$27,2,FALSE),VLOOKUP(RANK(J13,J$8:J$30,1),Data!$B$1:F$27,2,FALSE)))</f>
        <v>31</v>
      </c>
      <c r="L13" s="106"/>
      <c r="M13" s="141">
        <f>IF(ISBLANK(L13),0,IF(ISTEXT(L13),VLOOKUP(L13,Data!$B$1:C$27,2,FALSE),VLOOKUP(RANK(L13,L$8:L$30,1),Data!$B$1:C$27,2,FALSE)))</f>
        <v>0</v>
      </c>
      <c r="N13" s="106"/>
      <c r="O13" s="141">
        <f>IF(ISBLANK(N13),0,IF(ISTEXT(N13),VLOOKUP(N13,Data!$B$1:E$27,2,FALSE),VLOOKUP(RANK(N13,N$8:N$30,1),Data!$B$1:E$27,2,FALSE)))</f>
        <v>0</v>
      </c>
      <c r="P13" s="111">
        <f t="shared" si="0"/>
        <v>6</v>
      </c>
      <c r="Q13" s="111"/>
      <c r="R13" s="111">
        <f t="shared" si="1"/>
        <v>74</v>
      </c>
      <c r="S13" s="113">
        <f t="shared" si="2"/>
        <v>74</v>
      </c>
      <c r="T13" s="56">
        <f t="shared" si="3"/>
        <v>74</v>
      </c>
      <c r="U13" s="11">
        <f t="shared" si="4"/>
        <v>43</v>
      </c>
      <c r="V13" s="11">
        <f t="shared" si="5"/>
        <v>31</v>
      </c>
      <c r="W13" s="11">
        <f t="shared" si="6"/>
        <v>0</v>
      </c>
      <c r="X13" s="11">
        <f t="shared" si="7"/>
        <v>0</v>
      </c>
      <c r="Z13" s="54">
        <f>COUNTA(H13,J13,L13,N13,#REF!,#REF!)</f>
        <v>4</v>
      </c>
    </row>
    <row r="14" spans="1:26" ht="14.25" customHeight="1" x14ac:dyDescent="0.55000000000000004">
      <c r="A14" s="104">
        <v>7</v>
      </c>
      <c r="B14" s="103" t="s">
        <v>41</v>
      </c>
      <c r="C14" s="103">
        <v>532533287</v>
      </c>
      <c r="D14" s="104">
        <v>38</v>
      </c>
      <c r="E14" s="103" t="s">
        <v>245</v>
      </c>
      <c r="F14" s="104" t="s">
        <v>19</v>
      </c>
      <c r="G14" s="117" t="s">
        <v>214</v>
      </c>
      <c r="H14" s="106">
        <v>119</v>
      </c>
      <c r="I14" s="141">
        <f>IF(ISBLANK(H14),0,IF(ISTEXT(H14),VLOOKUP(H14,Data!$B$1:C$27,2,FALSE),VLOOKUP(RANK(H14,H$8:H$30,1),Data!$B$1:C$27,2,FALSE)))</f>
        <v>26</v>
      </c>
      <c r="J14" s="106">
        <v>119</v>
      </c>
      <c r="K14" s="141">
        <f>IF(ISBLANK(J14),0,IF(ISTEXT(J14),VLOOKUP(J14,Data!$B$1:F$27,2,FALSE),VLOOKUP(RANK(J14,J$8:J$30,1),Data!$B$1:F$27,2,FALSE)))</f>
        <v>43</v>
      </c>
      <c r="L14" s="106"/>
      <c r="M14" s="141">
        <f>IF(ISBLANK(L14),0,IF(ISTEXT(L14),VLOOKUP(L14,Data!$B$1:C$27,2,FALSE),VLOOKUP(RANK(L14,L$8:L$30,1),Data!$B$1:C$27,2,FALSE)))</f>
        <v>0</v>
      </c>
      <c r="N14" s="106"/>
      <c r="O14" s="141">
        <f>IF(ISBLANK(N14),0,IF(ISTEXT(N14),VLOOKUP(N14,Data!$B$1:E$27,2,FALSE),VLOOKUP(RANK(N14,N$8:N$30,1),Data!$B$1:E$27,2,FALSE)))</f>
        <v>0</v>
      </c>
      <c r="P14" s="111">
        <f t="shared" si="0"/>
        <v>7</v>
      </c>
      <c r="Q14" s="111"/>
      <c r="R14" s="111">
        <f t="shared" si="1"/>
        <v>69</v>
      </c>
      <c r="S14" s="113">
        <f t="shared" si="2"/>
        <v>69</v>
      </c>
      <c r="T14" s="56">
        <f t="shared" si="3"/>
        <v>69</v>
      </c>
      <c r="U14" s="11">
        <f t="shared" si="4"/>
        <v>26</v>
      </c>
      <c r="V14" s="11">
        <f t="shared" si="5"/>
        <v>43</v>
      </c>
      <c r="W14" s="11">
        <f t="shared" si="6"/>
        <v>0</v>
      </c>
      <c r="X14" s="11">
        <f t="shared" si="7"/>
        <v>0</v>
      </c>
      <c r="Z14" s="54">
        <f>COUNTA(H14,J14,L14,N14,#REF!,#REF!)</f>
        <v>4</v>
      </c>
    </row>
    <row r="15" spans="1:26" ht="14.25" customHeight="1" x14ac:dyDescent="0.55000000000000004">
      <c r="A15" s="104">
        <v>9</v>
      </c>
      <c r="B15" s="103" t="s">
        <v>40</v>
      </c>
      <c r="C15" s="103">
        <v>533579307</v>
      </c>
      <c r="D15" s="104">
        <v>35</v>
      </c>
      <c r="E15" s="103" t="s">
        <v>238</v>
      </c>
      <c r="F15" s="104" t="s">
        <v>22</v>
      </c>
      <c r="G15" s="118" t="s">
        <v>176</v>
      </c>
      <c r="H15" s="106">
        <v>111</v>
      </c>
      <c r="I15" s="141">
        <v>33</v>
      </c>
      <c r="J15" s="106">
        <v>127</v>
      </c>
      <c r="K15" s="141">
        <f>IF(ISBLANK(J15),0,IF(ISTEXT(J15),VLOOKUP(J15,Data!$B$1:F$27,2,FALSE),VLOOKUP(RANK(J15,J$8:J$30,1),Data!$B$1:F$27,2,FALSE)))</f>
        <v>26</v>
      </c>
      <c r="L15" s="106"/>
      <c r="M15" s="141">
        <f>IF(ISBLANK(L15),0,IF(ISTEXT(L15),VLOOKUP(L15,Data!$B$1:C$27,2,FALSE),VLOOKUP(RANK(L15,L$8:L$30,1),Data!$B$1:C$27,2,FALSE)))</f>
        <v>0</v>
      </c>
      <c r="N15" s="106"/>
      <c r="O15" s="141">
        <f>IF(ISBLANK(N15),0,IF(ISTEXT(N15),VLOOKUP(N15,Data!$B$1:E$27,2,FALSE),VLOOKUP(RANK(N15,N$8:N$30,1),Data!$B$1:E$27,2,FALSE)))</f>
        <v>0</v>
      </c>
      <c r="P15" s="111">
        <f t="shared" si="0"/>
        <v>8</v>
      </c>
      <c r="Q15" s="111"/>
      <c r="R15" s="111">
        <f t="shared" si="1"/>
        <v>59</v>
      </c>
      <c r="S15" s="113">
        <f t="shared" si="2"/>
        <v>59</v>
      </c>
      <c r="T15" s="56">
        <f t="shared" si="3"/>
        <v>59</v>
      </c>
      <c r="U15" s="11">
        <f t="shared" si="4"/>
        <v>33</v>
      </c>
      <c r="V15" s="11">
        <f t="shared" si="5"/>
        <v>26</v>
      </c>
      <c r="W15" s="11">
        <f t="shared" si="6"/>
        <v>0</v>
      </c>
      <c r="X15" s="11">
        <f t="shared" si="7"/>
        <v>0</v>
      </c>
      <c r="Z15" s="54">
        <f>COUNTA(H15,J15,L15,N15,#REF!,#REF!)</f>
        <v>4</v>
      </c>
    </row>
    <row r="16" spans="1:26" ht="14.25" customHeight="1" x14ac:dyDescent="0.55000000000000004">
      <c r="A16" s="104">
        <v>8</v>
      </c>
      <c r="B16" s="103" t="s">
        <v>41</v>
      </c>
      <c r="C16" s="103">
        <v>525816306</v>
      </c>
      <c r="D16" s="104">
        <v>47</v>
      </c>
      <c r="E16" s="103" t="s">
        <v>243</v>
      </c>
      <c r="F16" s="104" t="s">
        <v>19</v>
      </c>
      <c r="G16" s="117" t="s">
        <v>214</v>
      </c>
      <c r="H16" s="106">
        <v>138</v>
      </c>
      <c r="I16" s="141">
        <f>IF(ISBLANK(H16),0,IF(ISTEXT(H16),VLOOKUP(H16,Data!$B$1:C$27,2,FALSE),VLOOKUP(RANK(H16,H$8:H$30,1),Data!$B$1:C$27,2,FALSE)))</f>
        <v>20</v>
      </c>
      <c r="J16" s="106">
        <v>129</v>
      </c>
      <c r="K16" s="141">
        <f>IF(ISBLANK(J16),0,IF(ISTEXT(J16),VLOOKUP(J16,Data!$B$1:F$27,2,FALSE),VLOOKUP(RANK(J16,J$8:J$30,1),Data!$B$1:F$27,2,FALSE)))</f>
        <v>20</v>
      </c>
      <c r="L16" s="106"/>
      <c r="M16" s="141">
        <f>IF(ISBLANK(L16),0,IF(ISTEXT(L16),VLOOKUP(L16,Data!$B$1:C$27,2,FALSE),VLOOKUP(RANK(L16,L$8:L$30,1),Data!$B$1:C$27,2,FALSE)))</f>
        <v>0</v>
      </c>
      <c r="N16" s="106"/>
      <c r="O16" s="141">
        <f>IF(ISBLANK(N16),0,IF(ISTEXT(N16),VLOOKUP(N16,Data!$B$1:E$27,2,FALSE),VLOOKUP(RANK(N16,N$8:N$30,1),Data!$B$1:E$27,2,FALSE)))</f>
        <v>0</v>
      </c>
      <c r="P16" s="111">
        <f t="shared" si="0"/>
        <v>9</v>
      </c>
      <c r="Q16" s="111"/>
      <c r="R16" s="111">
        <f t="shared" si="1"/>
        <v>40</v>
      </c>
      <c r="S16" s="113">
        <f t="shared" si="2"/>
        <v>40</v>
      </c>
      <c r="T16" s="56">
        <f t="shared" si="3"/>
        <v>40</v>
      </c>
      <c r="U16" s="11">
        <f t="shared" si="4"/>
        <v>20</v>
      </c>
      <c r="V16" s="11">
        <f t="shared" si="5"/>
        <v>20</v>
      </c>
      <c r="W16" s="11">
        <f t="shared" si="6"/>
        <v>0</v>
      </c>
      <c r="X16" s="11">
        <f t="shared" si="7"/>
        <v>0</v>
      </c>
      <c r="Z16" s="1">
        <f>COUNTA(H16,J16,L16,N16,#REF!,#REF!)</f>
        <v>4</v>
      </c>
    </row>
    <row r="17" spans="1:26" ht="14.25" customHeight="1" x14ac:dyDescent="0.55000000000000004">
      <c r="A17" s="104">
        <v>11</v>
      </c>
      <c r="B17" s="103" t="s">
        <v>40</v>
      </c>
      <c r="C17" s="103">
        <v>45151321</v>
      </c>
      <c r="D17" s="104">
        <v>35</v>
      </c>
      <c r="E17" s="103" t="s">
        <v>239</v>
      </c>
      <c r="F17" s="104" t="s">
        <v>19</v>
      </c>
      <c r="G17" s="118" t="s">
        <v>221</v>
      </c>
      <c r="H17" s="106">
        <v>111</v>
      </c>
      <c r="I17" s="141">
        <v>33</v>
      </c>
      <c r="J17" s="106"/>
      <c r="K17" s="141">
        <f>IF(ISBLANK(J17),0,IF(ISTEXT(J17),VLOOKUP(J17,Data!$B$1:F$27,2,FALSE),VLOOKUP(RANK(J17,J$8:J$30,1),Data!$B$1:F$27,2,FALSE)))</f>
        <v>0</v>
      </c>
      <c r="L17" s="106"/>
      <c r="M17" s="141">
        <f>IF(ISBLANK(L17),0,IF(ISTEXT(L17),VLOOKUP(L17,Data!$B$1:C$27,2,FALSE),VLOOKUP(RANK(L17,L$8:L$30,1),Data!$B$1:C$27,2,FALSE)))</f>
        <v>0</v>
      </c>
      <c r="N17" s="106"/>
      <c r="O17" s="141">
        <f>IF(ISBLANK(N17),0,IF(ISTEXT(N17),VLOOKUP(N17,Data!$B$1:E$27,2,FALSE),VLOOKUP(RANK(N17,N$8:N$30,1),Data!$B$1:E$27,2,FALSE)))</f>
        <v>0</v>
      </c>
      <c r="P17" s="111">
        <f t="shared" si="0"/>
        <v>10</v>
      </c>
      <c r="Q17" s="111"/>
      <c r="R17" s="111">
        <f t="shared" si="1"/>
        <v>33</v>
      </c>
      <c r="S17" s="104">
        <f t="shared" si="2"/>
        <v>33</v>
      </c>
      <c r="T17" s="56">
        <f t="shared" si="3"/>
        <v>33</v>
      </c>
      <c r="U17" s="11">
        <f t="shared" si="4"/>
        <v>33</v>
      </c>
      <c r="V17" s="11">
        <f t="shared" si="5"/>
        <v>0</v>
      </c>
      <c r="W17" s="11">
        <f t="shared" si="6"/>
        <v>0</v>
      </c>
      <c r="X17" s="11">
        <f t="shared" si="7"/>
        <v>0</v>
      </c>
      <c r="Z17" s="1">
        <f>COUNTA(H17,J17,L17,N17,#REF!,#REF!)</f>
        <v>3</v>
      </c>
    </row>
    <row r="18" spans="1:26" ht="14.25" customHeight="1" x14ac:dyDescent="0.55000000000000004">
      <c r="A18" s="104">
        <v>10</v>
      </c>
      <c r="B18" s="103" t="s">
        <v>42</v>
      </c>
      <c r="C18" s="103">
        <v>511883288</v>
      </c>
      <c r="D18" s="104">
        <v>30.5</v>
      </c>
      <c r="E18" s="103" t="s">
        <v>234</v>
      </c>
      <c r="F18" s="104" t="s">
        <v>19</v>
      </c>
      <c r="G18" s="120" t="s">
        <v>177</v>
      </c>
      <c r="H18" s="106"/>
      <c r="I18" s="141">
        <f>IF(ISBLANK(H18),0,IF(ISTEXT(H18),VLOOKUP(H18,Data!$B$1:C$27,2,FALSE),VLOOKUP(RANK(H18,H$8:H$30,1),Data!$B$1:C$27,2,FALSE)))</f>
        <v>0</v>
      </c>
      <c r="J18" s="106"/>
      <c r="K18" s="141">
        <f>IF(ISBLANK(J18),0,IF(ISTEXT(J18),VLOOKUP(J18,Data!$B$1:F$27,2,FALSE),VLOOKUP(RANK(J18,J$8:J$30,1),Data!$B$1:F$27,2,FALSE)))</f>
        <v>0</v>
      </c>
      <c r="L18" s="106"/>
      <c r="M18" s="141">
        <f>IF(ISBLANK(L18),0,IF(ISTEXT(L18),VLOOKUP(L18,Data!$B$1:C$27,2,FALSE),VLOOKUP(RANK(L18,L$8:L$30,1),Data!$B$1:C$27,2,FALSE)))</f>
        <v>0</v>
      </c>
      <c r="N18" s="106"/>
      <c r="O18" s="141">
        <f>IF(ISBLANK(N18),0,IF(ISTEXT(N18),VLOOKUP(N18,Data!$B$1:E$27,2,FALSE),VLOOKUP(RANK(N18,N$8:N$30,1),Data!$B$1:E$27,2,FALSE)))</f>
        <v>0</v>
      </c>
      <c r="P18" s="111" t="str">
        <f t="shared" si="0"/>
        <v>nc</v>
      </c>
      <c r="Q18" s="111"/>
      <c r="R18" s="111">
        <f t="shared" si="1"/>
        <v>0</v>
      </c>
      <c r="S18" s="113">
        <f t="shared" si="2"/>
        <v>0</v>
      </c>
      <c r="T18" s="56">
        <f t="shared" si="3"/>
        <v>0</v>
      </c>
      <c r="U18" s="11">
        <f t="shared" si="4"/>
        <v>0</v>
      </c>
      <c r="V18" s="11">
        <f t="shared" si="5"/>
        <v>0</v>
      </c>
      <c r="W18" s="11">
        <f t="shared" si="6"/>
        <v>0</v>
      </c>
      <c r="X18" s="11">
        <f t="shared" si="7"/>
        <v>0</v>
      </c>
      <c r="Z18" s="54">
        <f>COUNTA(H18,J18,L18,N18,#REF!,#REF!)</f>
        <v>2</v>
      </c>
    </row>
    <row r="19" spans="1:26" ht="14.25" customHeight="1" x14ac:dyDescent="0.55000000000000004">
      <c r="A19" s="104">
        <v>12</v>
      </c>
      <c r="B19" s="103" t="s">
        <v>40</v>
      </c>
      <c r="C19" s="103">
        <v>524016306</v>
      </c>
      <c r="D19" s="104">
        <v>31.5</v>
      </c>
      <c r="E19" s="103" t="s">
        <v>235</v>
      </c>
      <c r="F19" s="104" t="s">
        <v>18</v>
      </c>
      <c r="G19" s="118" t="s">
        <v>236</v>
      </c>
      <c r="H19" s="106"/>
      <c r="I19" s="141">
        <f>IF(ISBLANK(H19),0,IF(ISTEXT(H19),VLOOKUP(H19,Data!$B$1:C$27,2,FALSE),VLOOKUP(RANK(H19,H$8:H$30,1),Data!$B$1:C$27,2,FALSE)))</f>
        <v>0</v>
      </c>
      <c r="J19" s="106"/>
      <c r="K19" s="141">
        <f>IF(ISBLANK(J19),0,IF(ISTEXT(J19),VLOOKUP(J19,Data!$B$1:F$27,2,FALSE),VLOOKUP(RANK(J19,J$8:J$30,1),Data!$B$1:F$27,2,FALSE)))</f>
        <v>0</v>
      </c>
      <c r="L19" s="106"/>
      <c r="M19" s="141">
        <f>IF(ISBLANK(L19),0,IF(ISTEXT(L19),VLOOKUP(L19,Data!$B$1:C$27,2,FALSE),VLOOKUP(RANK(L19,L$8:L$30,1),Data!$B$1:C$27,2,FALSE)))</f>
        <v>0</v>
      </c>
      <c r="N19" s="106"/>
      <c r="O19" s="141">
        <f>IF(ISBLANK(N19),0,IF(ISTEXT(N19),VLOOKUP(N19,Data!$B$1:E$27,2,FALSE),VLOOKUP(RANK(N19,N$8:N$30,1),Data!$B$1:E$27,2,FALSE)))</f>
        <v>0</v>
      </c>
      <c r="P19" s="111" t="str">
        <f t="shared" si="0"/>
        <v>nc</v>
      </c>
      <c r="Q19" s="111"/>
      <c r="R19" s="111">
        <f t="shared" si="1"/>
        <v>0</v>
      </c>
      <c r="S19" s="113">
        <f t="shared" si="2"/>
        <v>0</v>
      </c>
      <c r="T19" s="56">
        <f t="shared" si="3"/>
        <v>0</v>
      </c>
      <c r="U19" s="11">
        <f t="shared" si="4"/>
        <v>0</v>
      </c>
      <c r="V19" s="11">
        <f t="shared" si="5"/>
        <v>0</v>
      </c>
      <c r="W19" s="11">
        <f t="shared" si="6"/>
        <v>0</v>
      </c>
      <c r="X19" s="11">
        <f t="shared" si="7"/>
        <v>0</v>
      </c>
      <c r="Z19" s="54">
        <f>COUNTA(H19,J19,L19,N19,#REF!,#REF!)</f>
        <v>2</v>
      </c>
    </row>
    <row r="20" spans="1:26" ht="14.25" customHeight="1" x14ac:dyDescent="0.55000000000000004">
      <c r="A20" s="104">
        <v>13</v>
      </c>
      <c r="B20" s="103" t="s">
        <v>40</v>
      </c>
      <c r="C20" s="103">
        <v>45160322</v>
      </c>
      <c r="D20" s="104">
        <v>33</v>
      </c>
      <c r="E20" s="103" t="s">
        <v>237</v>
      </c>
      <c r="F20" s="104" t="s">
        <v>19</v>
      </c>
      <c r="G20" s="118" t="s">
        <v>221</v>
      </c>
      <c r="H20" s="106"/>
      <c r="I20" s="141">
        <f>IF(ISBLANK(H20),0,IF(ISTEXT(H20),VLOOKUP(H20,Data!$B$1:C$27,2,FALSE),VLOOKUP(RANK(H20,H$8:H$30,1),Data!$B$1:C$27,2,FALSE)))</f>
        <v>0</v>
      </c>
      <c r="J20" s="106"/>
      <c r="K20" s="141">
        <f>IF(ISBLANK(J20),0,IF(ISTEXT(J20),VLOOKUP(J20,Data!$B$1:F$27,2,FALSE),VLOOKUP(RANK(J20,J$8:J$30,1),Data!$B$1:F$27,2,FALSE)))</f>
        <v>0</v>
      </c>
      <c r="L20" s="106"/>
      <c r="M20" s="141">
        <f>IF(ISBLANK(L20),0,IF(ISTEXT(L20),VLOOKUP(L20,Data!$B$1:C$27,2,FALSE),VLOOKUP(RANK(L20,L$8:L$30,1),Data!$B$1:C$27,2,FALSE)))</f>
        <v>0</v>
      </c>
      <c r="N20" s="106"/>
      <c r="O20" s="141">
        <f>IF(ISBLANK(N20),0,IF(ISTEXT(N20),VLOOKUP(N20,Data!$B$1:E$27,2,FALSE),VLOOKUP(RANK(N20,N$8:N$30,1),Data!$B$1:E$27,2,FALSE)))</f>
        <v>0</v>
      </c>
      <c r="P20" s="111" t="str">
        <f t="shared" si="0"/>
        <v>nc</v>
      </c>
      <c r="Q20" s="111"/>
      <c r="R20" s="111">
        <f t="shared" si="1"/>
        <v>0</v>
      </c>
      <c r="S20" s="113">
        <f t="shared" si="2"/>
        <v>0</v>
      </c>
      <c r="T20" s="56">
        <f t="shared" si="3"/>
        <v>0</v>
      </c>
      <c r="U20" s="11">
        <f t="shared" si="4"/>
        <v>0</v>
      </c>
      <c r="V20" s="11">
        <f t="shared" si="5"/>
        <v>0</v>
      </c>
      <c r="W20" s="11">
        <f t="shared" si="6"/>
        <v>0</v>
      </c>
      <c r="X20" s="11">
        <f t="shared" si="7"/>
        <v>0</v>
      </c>
      <c r="Z20" s="1">
        <f>COUNTA(H20,J20,L20,N20,#REF!,#REF!)</f>
        <v>2</v>
      </c>
    </row>
    <row r="21" spans="1:26" ht="14.25" customHeight="1" x14ac:dyDescent="0.55000000000000004">
      <c r="A21" s="104">
        <v>14</v>
      </c>
      <c r="B21" s="103" t="s">
        <v>42</v>
      </c>
      <c r="C21" s="103">
        <v>532330282</v>
      </c>
      <c r="D21" s="104">
        <v>35.5</v>
      </c>
      <c r="E21" s="103" t="s">
        <v>240</v>
      </c>
      <c r="F21" s="104" t="s">
        <v>19</v>
      </c>
      <c r="G21" s="120" t="s">
        <v>241</v>
      </c>
      <c r="H21" s="106"/>
      <c r="I21" s="141">
        <f>IF(ISBLANK(H21),0,IF(ISTEXT(H21),VLOOKUP(H21,Data!$B$1:C$27,2,FALSE),VLOOKUP(RANK(H21,H$8:H$30,1),Data!$B$1:C$27,2,FALSE)))</f>
        <v>0</v>
      </c>
      <c r="J21" s="106"/>
      <c r="K21" s="141">
        <f>IF(ISBLANK(J21),0,IF(ISTEXT(J21),VLOOKUP(J21,Data!$B$1:F$27,2,FALSE),VLOOKUP(RANK(J21,J$8:J$30,1),Data!$B$1:F$27,2,FALSE)))</f>
        <v>0</v>
      </c>
      <c r="L21" s="106"/>
      <c r="M21" s="141">
        <f>IF(ISBLANK(L21),0,IF(ISTEXT(L21),VLOOKUP(L21,Data!$B$1:C$27,2,FALSE),VLOOKUP(RANK(L21,L$8:L$30,1),Data!$B$1:C$27,2,FALSE)))</f>
        <v>0</v>
      </c>
      <c r="N21" s="106"/>
      <c r="O21" s="141">
        <f>IF(ISBLANK(N21),0,IF(ISTEXT(N21),VLOOKUP(N21,Data!$B$1:E$27,2,FALSE),VLOOKUP(RANK(N21,N$8:N$30,1),Data!$B$1:E$27,2,FALSE)))</f>
        <v>0</v>
      </c>
      <c r="P21" s="111" t="str">
        <f t="shared" si="0"/>
        <v>nc</v>
      </c>
      <c r="Q21" s="111"/>
      <c r="R21" s="111">
        <f t="shared" si="1"/>
        <v>0</v>
      </c>
      <c r="S21" s="113">
        <f t="shared" si="2"/>
        <v>0</v>
      </c>
      <c r="T21" s="56">
        <f t="shared" si="3"/>
        <v>0</v>
      </c>
      <c r="U21" s="11">
        <f t="shared" si="4"/>
        <v>0</v>
      </c>
      <c r="V21" s="11">
        <f t="shared" si="5"/>
        <v>0</v>
      </c>
      <c r="W21" s="11">
        <f t="shared" si="6"/>
        <v>0</v>
      </c>
      <c r="X21" s="11">
        <f t="shared" si="7"/>
        <v>0</v>
      </c>
      <c r="Z21" s="1">
        <f>COUNTA(H21,J21,L21,N21,#REF!,#REF!)</f>
        <v>2</v>
      </c>
    </row>
    <row r="22" spans="1:26" ht="14.25" customHeight="1" x14ac:dyDescent="0.55000000000000004">
      <c r="A22" s="104">
        <v>15</v>
      </c>
      <c r="B22" s="107" t="s">
        <v>40</v>
      </c>
      <c r="C22" s="107">
        <v>534237273</v>
      </c>
      <c r="D22" s="108">
        <v>38</v>
      </c>
      <c r="E22" s="107" t="s">
        <v>244</v>
      </c>
      <c r="F22" s="108" t="s">
        <v>19</v>
      </c>
      <c r="G22" s="118" t="s">
        <v>236</v>
      </c>
      <c r="H22" s="110"/>
      <c r="I22" s="141">
        <f>IF(ISBLANK(H22),0,IF(ISTEXT(H22),VLOOKUP(H22,Data!$B$1:C$27,2,FALSE),VLOOKUP(RANK(H22,H$8:H$30,1),Data!$B$1:C$27,2,FALSE)))</f>
        <v>0</v>
      </c>
      <c r="J22" s="110"/>
      <c r="K22" s="141">
        <f>IF(ISBLANK(J22),0,IF(ISTEXT(J22),VLOOKUP(J22,Data!$B$1:F$27,2,FALSE),VLOOKUP(RANK(J22,J$8:J$30,1),Data!$B$1:F$27,2,FALSE)))</f>
        <v>0</v>
      </c>
      <c r="L22" s="110"/>
      <c r="M22" s="141">
        <f>IF(ISBLANK(L22),0,IF(ISTEXT(L22),VLOOKUP(L22,Data!$B$1:C$27,2,FALSE),VLOOKUP(RANK(L22,L$8:L$30,1),Data!$B$1:C$27,2,FALSE)))</f>
        <v>0</v>
      </c>
      <c r="N22" s="110"/>
      <c r="O22" s="141">
        <f>IF(ISBLANK(N22),0,IF(ISTEXT(N22),VLOOKUP(N22,Data!$B$1:E$27,2,FALSE),VLOOKUP(RANK(N22,N$8:N$30,1),Data!$B$1:E$27,2,FALSE)))</f>
        <v>0</v>
      </c>
      <c r="P22" s="111" t="str">
        <f t="shared" si="0"/>
        <v>nc</v>
      </c>
      <c r="Q22" s="111"/>
      <c r="R22" s="111">
        <f t="shared" si="1"/>
        <v>0</v>
      </c>
      <c r="S22" s="113">
        <f t="shared" si="2"/>
        <v>0</v>
      </c>
      <c r="T22" s="56">
        <f t="shared" si="3"/>
        <v>0</v>
      </c>
      <c r="U22" s="11">
        <f t="shared" si="4"/>
        <v>0</v>
      </c>
      <c r="V22" s="11">
        <f t="shared" si="5"/>
        <v>0</v>
      </c>
      <c r="W22" s="11">
        <f t="shared" si="6"/>
        <v>0</v>
      </c>
      <c r="X22" s="11">
        <f t="shared" si="7"/>
        <v>0</v>
      </c>
      <c r="Z22" s="1">
        <f>COUNTA(H22,J22,L22,N22,#REF!,#REF!)</f>
        <v>2</v>
      </c>
    </row>
    <row r="23" spans="1:26" ht="14.25" customHeight="1" x14ac:dyDescent="0.55000000000000004">
      <c r="A23" s="104">
        <v>16</v>
      </c>
      <c r="B23" s="107" t="s">
        <v>42</v>
      </c>
      <c r="C23" s="107">
        <v>538727290</v>
      </c>
      <c r="D23" s="108">
        <v>39</v>
      </c>
      <c r="E23" s="107" t="s">
        <v>246</v>
      </c>
      <c r="F23" s="108" t="s">
        <v>22</v>
      </c>
      <c r="G23" s="120" t="s">
        <v>177</v>
      </c>
      <c r="H23" s="110"/>
      <c r="I23" s="141">
        <f>IF(ISBLANK(H23),0,IF(ISTEXT(H23),VLOOKUP(H23,Data!$B$1:C$27,2,FALSE),VLOOKUP(RANK(H23,H$8:H$30,1),Data!$B$1:C$27,2,FALSE)))</f>
        <v>0</v>
      </c>
      <c r="J23" s="110"/>
      <c r="K23" s="141">
        <f>IF(ISBLANK(J23),0,IF(ISTEXT(J23),VLOOKUP(J23,Data!$B$1:F$27,2,FALSE),VLOOKUP(RANK(J23,J$8:J$30,1),Data!$B$1:F$27,2,FALSE)))</f>
        <v>0</v>
      </c>
      <c r="L23" s="110"/>
      <c r="M23" s="141">
        <f>IF(ISBLANK(L23),0,IF(ISTEXT(L23),VLOOKUP(L23,Data!$B$1:C$27,2,FALSE),VLOOKUP(RANK(L23,L$8:L$30,1),Data!$B$1:C$27,2,FALSE)))</f>
        <v>0</v>
      </c>
      <c r="N23" s="110"/>
      <c r="O23" s="141">
        <f>IF(ISBLANK(N23),0,IF(ISTEXT(N23),VLOOKUP(N23,Data!$B$1:E$27,2,FALSE),VLOOKUP(RANK(N23,N$8:N$30,1),Data!$B$1:E$27,2,FALSE)))</f>
        <v>0</v>
      </c>
      <c r="P23" s="111" t="str">
        <f t="shared" si="0"/>
        <v>nc</v>
      </c>
      <c r="Q23" s="111"/>
      <c r="R23" s="111">
        <f t="shared" si="1"/>
        <v>0</v>
      </c>
      <c r="S23" s="113">
        <f t="shared" si="2"/>
        <v>0</v>
      </c>
      <c r="T23" s="56">
        <f t="shared" si="3"/>
        <v>0</v>
      </c>
      <c r="U23" s="11">
        <f t="shared" si="4"/>
        <v>0</v>
      </c>
      <c r="V23" s="11">
        <f t="shared" si="5"/>
        <v>0</v>
      </c>
      <c r="W23" s="11">
        <f t="shared" si="6"/>
        <v>0</v>
      </c>
      <c r="X23" s="11">
        <f t="shared" si="7"/>
        <v>0</v>
      </c>
      <c r="Z23" s="1">
        <f>COUNTA(H23,J23,L23,N23,#REF!,#REF!)</f>
        <v>2</v>
      </c>
    </row>
    <row r="24" spans="1:26" ht="14.25" customHeight="1" x14ac:dyDescent="0.55000000000000004">
      <c r="A24" s="104">
        <v>17</v>
      </c>
      <c r="B24" s="107"/>
      <c r="C24" s="107"/>
      <c r="D24" s="108"/>
      <c r="E24" s="107"/>
      <c r="F24" s="108"/>
      <c r="G24" s="109"/>
      <c r="H24" s="110"/>
      <c r="I24" s="141">
        <f>IF(ISBLANK(H24),0,IF(ISTEXT(H24),VLOOKUP(H24,Data!$B$1:C$27,2,FALSE),VLOOKUP(RANK(H24,H$8:H$30,1),Data!$B$1:C$27,2,FALSE)))</f>
        <v>0</v>
      </c>
      <c r="J24" s="110"/>
      <c r="K24" s="141">
        <f>IF(ISBLANK(J24),0,IF(ISTEXT(J24),VLOOKUP(J24,Data!$B$1:F$27,2,FALSE),VLOOKUP(RANK(J24,J$8:J$30,1),Data!$B$1:F$27,2,FALSE)))</f>
        <v>0</v>
      </c>
      <c r="L24" s="110"/>
      <c r="M24" s="141">
        <f>IF(ISBLANK(L24),0,IF(ISTEXT(L24),VLOOKUP(L24,Data!$B$1:C$27,2,FALSE),VLOOKUP(RANK(L24,L$8:L$30,1),Data!$B$1:C$27,2,FALSE)))</f>
        <v>0</v>
      </c>
      <c r="N24" s="110"/>
      <c r="O24" s="141">
        <f>IF(ISBLANK(N24),0,IF(ISTEXT(N24),VLOOKUP(N24,Data!$B$1:E$27,2,FALSE),VLOOKUP(RANK(N24,N$8:N$30,1),Data!$B$1:E$27,2,FALSE)))</f>
        <v>0</v>
      </c>
      <c r="P24" s="111" t="str">
        <f t="shared" ref="P24:P29" si="8">IF(R24&gt;0,RANK(R24,$R$8:$R$30),"nc")</f>
        <v>nc</v>
      </c>
      <c r="Q24" s="111"/>
      <c r="R24" s="111">
        <f t="shared" si="1"/>
        <v>0</v>
      </c>
      <c r="S24" s="113">
        <f t="shared" si="2"/>
        <v>0</v>
      </c>
      <c r="T24" s="56">
        <f t="shared" ref="T24:T29" si="9">+M24+K24+I24+O24</f>
        <v>0</v>
      </c>
      <c r="U24" s="11">
        <f t="shared" si="4"/>
        <v>0</v>
      </c>
      <c r="V24" s="11">
        <f t="shared" si="5"/>
        <v>0</v>
      </c>
      <c r="W24" s="11">
        <f t="shared" si="6"/>
        <v>0</v>
      </c>
      <c r="X24" s="11">
        <f t="shared" si="7"/>
        <v>0</v>
      </c>
      <c r="Z24" s="1">
        <f>COUNTA(H24,J24,L24,N24,#REF!,#REF!)</f>
        <v>2</v>
      </c>
    </row>
    <row r="25" spans="1:26" ht="14.25" customHeight="1" x14ac:dyDescent="0.55000000000000004">
      <c r="A25" s="104">
        <v>18</v>
      </c>
      <c r="B25" s="107"/>
      <c r="C25" s="107"/>
      <c r="D25" s="108"/>
      <c r="E25" s="107"/>
      <c r="F25" s="108"/>
      <c r="G25" s="109"/>
      <c r="H25" s="110"/>
      <c r="I25" s="141">
        <f>IF(ISBLANK(H25),0,IF(ISTEXT(H25),VLOOKUP(H25,Data!$B$1:C$27,2,FALSE),VLOOKUP(RANK(H25,H$8:H$30,1),Data!$B$1:C$27,2,FALSE)))</f>
        <v>0</v>
      </c>
      <c r="J25" s="110"/>
      <c r="K25" s="141">
        <f>IF(ISBLANK(J25),0,IF(ISTEXT(J25),VLOOKUP(J25,Data!$B$1:F$27,2,FALSE),VLOOKUP(RANK(J25,J$8:J$30,1),Data!$B$1:F$27,2,FALSE)))</f>
        <v>0</v>
      </c>
      <c r="L25" s="110"/>
      <c r="M25" s="141">
        <f>IF(ISBLANK(L25),0,IF(ISTEXT(L25),VLOOKUP(L25,Data!$B$1:C$27,2,FALSE),VLOOKUP(RANK(L25,L$8:L$30,1),Data!$B$1:C$27,2,FALSE)))</f>
        <v>0</v>
      </c>
      <c r="N25" s="110"/>
      <c r="O25" s="141">
        <f>IF(ISBLANK(N25),0,IF(ISTEXT(N25),VLOOKUP(N25,Data!$B$1:E$27,2,FALSE),VLOOKUP(RANK(N25,N$8:N$30,1),Data!$B$1:E$27,2,FALSE)))</f>
        <v>0</v>
      </c>
      <c r="P25" s="111" t="str">
        <f t="shared" si="8"/>
        <v>nc</v>
      </c>
      <c r="Q25" s="111"/>
      <c r="R25" s="111">
        <f t="shared" si="1"/>
        <v>0</v>
      </c>
      <c r="S25" s="113">
        <f t="shared" si="2"/>
        <v>0</v>
      </c>
      <c r="T25" s="56">
        <f t="shared" si="9"/>
        <v>0</v>
      </c>
      <c r="U25" s="11">
        <f t="shared" si="4"/>
        <v>0</v>
      </c>
      <c r="V25" s="11">
        <f t="shared" si="5"/>
        <v>0</v>
      </c>
      <c r="W25" s="11">
        <f t="shared" si="6"/>
        <v>0</v>
      </c>
      <c r="X25" s="11">
        <f t="shared" si="7"/>
        <v>0</v>
      </c>
      <c r="Z25" s="1">
        <f>COUNTA(H25,J25,L25,N25,#REF!,#REF!)</f>
        <v>2</v>
      </c>
    </row>
    <row r="26" spans="1:26" ht="14.25" customHeight="1" x14ac:dyDescent="0.55000000000000004">
      <c r="A26" s="104">
        <v>19</v>
      </c>
      <c r="B26" s="107"/>
      <c r="C26" s="107"/>
      <c r="D26" s="108"/>
      <c r="E26" s="107"/>
      <c r="F26" s="108"/>
      <c r="G26" s="109"/>
      <c r="H26" s="110"/>
      <c r="I26" s="141">
        <f>IF(ISBLANK(H26),0,IF(ISTEXT(H26),VLOOKUP(H26,Data!$B$1:C$27,2,FALSE),VLOOKUP(RANK(H26,H$8:H$30,1),Data!$B$1:C$27,2,FALSE)))</f>
        <v>0</v>
      </c>
      <c r="J26" s="110"/>
      <c r="K26" s="141">
        <f>IF(ISBLANK(J26),0,IF(ISTEXT(J26),VLOOKUP(J26,Data!$B$1:F$27,2,FALSE),VLOOKUP(RANK(J26,J$8:J$30,1),Data!$B$1:F$27,2,FALSE)))</f>
        <v>0</v>
      </c>
      <c r="L26" s="110"/>
      <c r="M26" s="141">
        <f>IF(ISBLANK(L26),0,IF(ISTEXT(L26),VLOOKUP(L26,Data!$B$1:C$27,2,FALSE),VLOOKUP(RANK(L26,L$8:L$30,1),Data!$B$1:C$27,2,FALSE)))</f>
        <v>0</v>
      </c>
      <c r="N26" s="110"/>
      <c r="O26" s="141">
        <f>IF(ISBLANK(N26),0,IF(ISTEXT(N26),VLOOKUP(N26,Data!$B$1:E$27,2,FALSE),VLOOKUP(RANK(N26,N$8:N$30,1),Data!$B$1:E$27,2,FALSE)))</f>
        <v>0</v>
      </c>
      <c r="P26" s="111" t="str">
        <f t="shared" si="8"/>
        <v>nc</v>
      </c>
      <c r="Q26" s="111"/>
      <c r="R26" s="111">
        <f t="shared" si="1"/>
        <v>0</v>
      </c>
      <c r="S26" s="113">
        <f t="shared" si="2"/>
        <v>0</v>
      </c>
      <c r="T26" s="56">
        <f t="shared" si="9"/>
        <v>0</v>
      </c>
      <c r="U26" s="11">
        <f t="shared" si="4"/>
        <v>0</v>
      </c>
      <c r="V26" s="11">
        <f t="shared" si="5"/>
        <v>0</v>
      </c>
      <c r="W26" s="11">
        <f t="shared" si="6"/>
        <v>0</v>
      </c>
      <c r="X26" s="11">
        <f t="shared" si="7"/>
        <v>0</v>
      </c>
      <c r="Z26" s="1">
        <f>COUNTA(H26,J26,L26,N26,#REF!,#REF!)</f>
        <v>2</v>
      </c>
    </row>
    <row r="27" spans="1:26" ht="14.25" customHeight="1" x14ac:dyDescent="0.55000000000000004">
      <c r="A27" s="104">
        <v>20</v>
      </c>
      <c r="B27" s="107"/>
      <c r="C27" s="107"/>
      <c r="D27" s="108"/>
      <c r="E27" s="107"/>
      <c r="F27" s="108"/>
      <c r="G27" s="109"/>
      <c r="H27" s="110"/>
      <c r="I27" s="141">
        <f>IF(ISBLANK(H27),0,IF(ISTEXT(H27),VLOOKUP(H27,Data!$B$1:C$27,2,FALSE),VLOOKUP(RANK(H27,H$8:H$30,1),Data!$B$1:C$27,2,FALSE)))</f>
        <v>0</v>
      </c>
      <c r="J27" s="110"/>
      <c r="K27" s="141">
        <f>IF(ISBLANK(J27),0,IF(ISTEXT(J27),VLOOKUP(J27,Data!$B$1:F$27,2,FALSE),VLOOKUP(RANK(J27,J$8:J$30,1),Data!$B$1:F$27,2,FALSE)))</f>
        <v>0</v>
      </c>
      <c r="L27" s="110"/>
      <c r="M27" s="141">
        <f>IF(ISBLANK(L27),0,IF(ISTEXT(L27),VLOOKUP(L27,Data!$B$1:C$27,2,FALSE),VLOOKUP(RANK(L27,L$8:L$30,1),Data!$B$1:C$27,2,FALSE)))</f>
        <v>0</v>
      </c>
      <c r="N27" s="110"/>
      <c r="O27" s="141">
        <f>IF(ISBLANK(N27),0,IF(ISTEXT(N27),VLOOKUP(N27,Data!$B$1:E$27,2,FALSE),VLOOKUP(RANK(N27,N$8:N$30,1),Data!$B$1:E$27,2,FALSE)))</f>
        <v>0</v>
      </c>
      <c r="P27" s="111" t="str">
        <f t="shared" si="8"/>
        <v>nc</v>
      </c>
      <c r="Q27" s="111"/>
      <c r="R27" s="111">
        <f t="shared" si="1"/>
        <v>0</v>
      </c>
      <c r="S27" s="113">
        <f t="shared" si="2"/>
        <v>0</v>
      </c>
      <c r="T27" s="56">
        <f t="shared" si="9"/>
        <v>0</v>
      </c>
      <c r="U27" s="11">
        <f t="shared" si="4"/>
        <v>0</v>
      </c>
      <c r="V27" s="11">
        <f t="shared" si="5"/>
        <v>0</v>
      </c>
      <c r="W27" s="11">
        <f t="shared" si="6"/>
        <v>0</v>
      </c>
      <c r="X27" s="11">
        <f t="shared" si="7"/>
        <v>0</v>
      </c>
      <c r="Z27" s="1">
        <f>COUNTA(H27,J27,L27,N27,#REF!,#REF!)</f>
        <v>2</v>
      </c>
    </row>
    <row r="28" spans="1:26" ht="14.25" customHeight="1" x14ac:dyDescent="0.55000000000000004">
      <c r="A28" s="104">
        <v>21</v>
      </c>
      <c r="B28" s="107"/>
      <c r="C28" s="107"/>
      <c r="D28" s="108"/>
      <c r="E28" s="107"/>
      <c r="F28" s="108"/>
      <c r="G28" s="109"/>
      <c r="H28" s="110"/>
      <c r="I28" s="141">
        <f>IF(ISBLANK(H28),0,IF(ISTEXT(H28),VLOOKUP(H28,Data!$B$1:C$27,2,FALSE),VLOOKUP(RANK(H28,H$8:H$30,1),Data!$B$1:C$27,2,FALSE)))</f>
        <v>0</v>
      </c>
      <c r="J28" s="110"/>
      <c r="K28" s="141">
        <f>IF(ISBLANK(J28),0,IF(ISTEXT(J28),VLOOKUP(J28,Data!$B$1:F$27,2,FALSE),VLOOKUP(RANK(J28,J$8:J$30,1),Data!$B$1:F$27,2,FALSE)))</f>
        <v>0</v>
      </c>
      <c r="L28" s="110"/>
      <c r="M28" s="141">
        <f>IF(ISBLANK(L28),0,IF(ISTEXT(L28),VLOOKUP(L28,Data!$B$1:C$27,2,FALSE),VLOOKUP(RANK(L28,L$8:L$30,1),Data!$B$1:C$27,2,FALSE)))</f>
        <v>0</v>
      </c>
      <c r="N28" s="110"/>
      <c r="O28" s="141">
        <f>IF(ISBLANK(N28),0,IF(ISTEXT(N28),VLOOKUP(N28,Data!$B$1:E$27,2,FALSE),VLOOKUP(RANK(N28,N$8:N$30,1),Data!$B$1:E$27,2,FALSE)))</f>
        <v>0</v>
      </c>
      <c r="P28" s="111" t="str">
        <f t="shared" si="8"/>
        <v>nc</v>
      </c>
      <c r="Q28" s="111"/>
      <c r="R28" s="111">
        <f t="shared" si="1"/>
        <v>0</v>
      </c>
      <c r="S28" s="113">
        <f t="shared" si="2"/>
        <v>0</v>
      </c>
      <c r="T28" s="56">
        <f t="shared" si="9"/>
        <v>0</v>
      </c>
      <c r="U28" s="11">
        <f t="shared" si="4"/>
        <v>0</v>
      </c>
      <c r="V28" s="11">
        <f t="shared" si="5"/>
        <v>0</v>
      </c>
      <c r="W28" s="11">
        <f t="shared" si="6"/>
        <v>0</v>
      </c>
      <c r="X28" s="11">
        <f t="shared" si="7"/>
        <v>0</v>
      </c>
      <c r="Z28" s="1">
        <f>COUNTA(H28,J28,L28,N28,#REF!,#REF!)</f>
        <v>2</v>
      </c>
    </row>
    <row r="29" spans="1:26" ht="14.25" customHeight="1" x14ac:dyDescent="0.55000000000000004">
      <c r="A29" s="104">
        <v>22</v>
      </c>
      <c r="B29" s="107"/>
      <c r="C29" s="107"/>
      <c r="D29" s="108"/>
      <c r="E29" s="107"/>
      <c r="F29" s="108"/>
      <c r="G29" s="109"/>
      <c r="H29" s="110"/>
      <c r="I29" s="141">
        <f>IF(ISBLANK(H29),0,IF(ISTEXT(H29),VLOOKUP(H29,Data!$B$1:C$27,2,FALSE),VLOOKUP(RANK(H29,H$8:H$30,1),Data!$B$1:C$27,2,FALSE)))</f>
        <v>0</v>
      </c>
      <c r="J29" s="110"/>
      <c r="K29" s="141">
        <f>IF(ISBLANK(J29),0,IF(ISTEXT(J29),VLOOKUP(J29,Data!$B$1:F$27,2,FALSE),VLOOKUP(RANK(J29,J$8:J$30,1),Data!$B$1:F$27,2,FALSE)))</f>
        <v>0</v>
      </c>
      <c r="L29" s="110"/>
      <c r="M29" s="141">
        <f>IF(ISBLANK(L29),0,IF(ISTEXT(L29),VLOOKUP(L29,Data!$B$1:C$27,2,FALSE),VLOOKUP(RANK(L29,L$8:L$30,1),Data!$B$1:C$27,2,FALSE)))</f>
        <v>0</v>
      </c>
      <c r="N29" s="110"/>
      <c r="O29" s="141">
        <f>IF(ISBLANK(N29),0,IF(ISTEXT(N29),VLOOKUP(N29,Data!$B$1:E$27,2,FALSE),VLOOKUP(RANK(N29,N$8:N$30,1),Data!$B$1:E$27,2,FALSE)))</f>
        <v>0</v>
      </c>
      <c r="P29" s="111" t="str">
        <f t="shared" si="8"/>
        <v>nc</v>
      </c>
      <c r="Q29" s="111"/>
      <c r="R29" s="111">
        <f t="shared" si="1"/>
        <v>0</v>
      </c>
      <c r="S29" s="113">
        <f t="shared" si="2"/>
        <v>0</v>
      </c>
      <c r="T29" s="56">
        <f t="shared" si="9"/>
        <v>0</v>
      </c>
      <c r="U29" s="11">
        <f t="shared" si="4"/>
        <v>0</v>
      </c>
      <c r="V29" s="11">
        <f t="shared" si="5"/>
        <v>0</v>
      </c>
      <c r="W29" s="11">
        <f t="shared" si="6"/>
        <v>0</v>
      </c>
      <c r="X29" s="11">
        <f t="shared" si="7"/>
        <v>0</v>
      </c>
      <c r="Z29" s="1">
        <f>COUNTA(H29,J29,L29,N29,#REF!,#REF!)</f>
        <v>2</v>
      </c>
    </row>
    <row r="30" spans="1:26" ht="14.25" customHeight="1" thickBot="1" x14ac:dyDescent="0.6">
      <c r="A30" s="7"/>
      <c r="B30" s="6"/>
      <c r="C30" s="6"/>
      <c r="D30" s="7"/>
      <c r="E30" s="6"/>
      <c r="F30" s="7"/>
      <c r="G30" s="7"/>
      <c r="H30" s="59"/>
      <c r="I30" s="60"/>
      <c r="J30" s="59"/>
      <c r="K30" s="60"/>
      <c r="L30" s="59"/>
      <c r="M30" s="60"/>
      <c r="N30" s="59"/>
      <c r="O30" s="60"/>
      <c r="P30" s="12"/>
      <c r="Q30" s="61"/>
      <c r="R30" s="58"/>
      <c r="S30" s="57"/>
      <c r="T30" s="57"/>
      <c r="U30" s="11"/>
      <c r="V30" s="11"/>
      <c r="W30" s="11"/>
      <c r="X30" s="11"/>
    </row>
    <row r="31" spans="1:26" ht="14.25" customHeight="1" x14ac:dyDescent="0.6">
      <c r="D31" s="2"/>
      <c r="E31" s="2"/>
      <c r="H31" s="1">
        <f>COUNTA(H8:H29)</f>
        <v>9</v>
      </c>
      <c r="J31" s="1">
        <f>COUNTA(J8:J29)</f>
        <v>9</v>
      </c>
      <c r="L31" s="1">
        <f>COUNTA(L8:L29)</f>
        <v>0</v>
      </c>
      <c r="N31" s="1">
        <f>COUNTA(N8:N29)</f>
        <v>0</v>
      </c>
      <c r="Q31" s="62">
        <f>COUNTA(Q8:Q29)</f>
        <v>0</v>
      </c>
      <c r="R31" s="62"/>
    </row>
    <row r="32" spans="1:26" ht="80.25" customHeight="1" x14ac:dyDescent="0.55000000000000004">
      <c r="D32" s="2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</row>
    <row r="33" spans="4:10" ht="14.25" customHeight="1" x14ac:dyDescent="0.55000000000000004">
      <c r="D33" s="2"/>
      <c r="E33" s="2"/>
    </row>
    <row r="34" spans="4:10" ht="14.25" customHeight="1" x14ac:dyDescent="0.55000000000000004">
      <c r="D34" s="2"/>
    </row>
    <row r="35" spans="4:10" ht="14.25" customHeight="1" x14ac:dyDescent="0.55000000000000004">
      <c r="D35" s="2"/>
      <c r="I35" s="139" t="s">
        <v>162</v>
      </c>
      <c r="J35" s="139">
        <v>6</v>
      </c>
    </row>
    <row r="36" spans="4:10" ht="14.25" customHeight="1" x14ac:dyDescent="0.55000000000000004">
      <c r="D36" s="2"/>
      <c r="I36" s="1" t="s">
        <v>163</v>
      </c>
      <c r="J36" s="1">
        <f>J35-Q31</f>
        <v>6</v>
      </c>
    </row>
    <row r="37" spans="4:10" ht="14.25" customHeight="1" x14ac:dyDescent="0.55000000000000004">
      <c r="D37" s="2"/>
    </row>
    <row r="38" spans="4:10" ht="14.25" customHeight="1" x14ac:dyDescent="0.55000000000000004">
      <c r="D38" s="2"/>
    </row>
    <row r="39" spans="4:10" ht="14.25" customHeight="1" x14ac:dyDescent="0.55000000000000004">
      <c r="D39" s="2"/>
    </row>
    <row r="40" spans="4:10" ht="14.25" customHeight="1" x14ac:dyDescent="0.55000000000000004">
      <c r="D40" s="2"/>
    </row>
    <row r="41" spans="4:10" ht="14.25" customHeight="1" x14ac:dyDescent="0.55000000000000004">
      <c r="D41" s="2"/>
    </row>
    <row r="42" spans="4:10" ht="14.25" customHeight="1" x14ac:dyDescent="0.55000000000000004">
      <c r="D42" s="2"/>
    </row>
    <row r="43" spans="4:10" ht="14.25" customHeight="1" x14ac:dyDescent="0.55000000000000004">
      <c r="D43" s="2"/>
    </row>
    <row r="44" spans="4:10" ht="14.25" customHeight="1" x14ac:dyDescent="0.55000000000000004">
      <c r="D44" s="2"/>
    </row>
    <row r="45" spans="4:10" ht="14.25" customHeight="1" x14ac:dyDescent="0.55000000000000004">
      <c r="D45" s="2"/>
    </row>
    <row r="46" spans="4:10" ht="14.25" customHeight="1" x14ac:dyDescent="0.55000000000000004">
      <c r="D46" s="2"/>
    </row>
    <row r="47" spans="4:10" ht="14.25" customHeight="1" x14ac:dyDescent="0.55000000000000004">
      <c r="D47" s="2"/>
    </row>
    <row r="48" spans="4:10" ht="14.25" customHeight="1" x14ac:dyDescent="0.55000000000000004">
      <c r="D48" s="2"/>
    </row>
    <row r="49" spans="4:5" ht="14.25" customHeight="1" x14ac:dyDescent="0.55000000000000004">
      <c r="D49" s="2"/>
    </row>
    <row r="50" spans="4:5" ht="14.25" customHeight="1" x14ac:dyDescent="0.55000000000000004">
      <c r="D50" s="2"/>
    </row>
    <row r="51" spans="4:5" ht="14.25" customHeight="1" x14ac:dyDescent="0.55000000000000004">
      <c r="D51" s="2"/>
    </row>
    <row r="52" spans="4:5" ht="14.25" customHeight="1" x14ac:dyDescent="0.55000000000000004">
      <c r="D52" s="2"/>
    </row>
    <row r="53" spans="4:5" ht="14.25" customHeight="1" x14ac:dyDescent="0.55000000000000004">
      <c r="D53" s="2"/>
    </row>
    <row r="54" spans="4:5" ht="14.25" customHeight="1" x14ac:dyDescent="0.55000000000000004">
      <c r="D54" s="2"/>
    </row>
    <row r="55" spans="4:5" ht="14.25" customHeight="1" x14ac:dyDescent="0.55000000000000004">
      <c r="D55" s="2"/>
    </row>
    <row r="56" spans="4:5" ht="14.25" customHeight="1" x14ac:dyDescent="0.55000000000000004">
      <c r="D56" s="2"/>
    </row>
    <row r="57" spans="4:5" ht="14.25" customHeight="1" x14ac:dyDescent="0.55000000000000004">
      <c r="D57" s="2"/>
    </row>
    <row r="58" spans="4:5" ht="14.25" customHeight="1" x14ac:dyDescent="0.55000000000000004">
      <c r="D58" s="2"/>
    </row>
    <row r="59" spans="4:5" ht="14.25" customHeight="1" x14ac:dyDescent="0.55000000000000004">
      <c r="D59" s="2"/>
    </row>
    <row r="60" spans="4:5" ht="14.25" customHeight="1" x14ac:dyDescent="0.55000000000000004">
      <c r="D60" s="2"/>
    </row>
    <row r="61" spans="4:5" ht="14.25" customHeight="1" x14ac:dyDescent="0.55000000000000004">
      <c r="D61" s="2"/>
      <c r="E61" s="2"/>
    </row>
    <row r="62" spans="4:5" ht="14.25" customHeight="1" x14ac:dyDescent="0.55000000000000004">
      <c r="D62" s="2"/>
      <c r="E62" s="2"/>
    </row>
    <row r="63" spans="4:5" ht="14.25" customHeight="1" x14ac:dyDescent="0.55000000000000004">
      <c r="D63" s="2"/>
      <c r="E63" s="2"/>
    </row>
    <row r="64" spans="4:5" ht="14.25" customHeight="1" x14ac:dyDescent="0.55000000000000004">
      <c r="D64" s="2"/>
      <c r="E64" s="2"/>
    </row>
    <row r="65" spans="4:5" ht="14.25" customHeight="1" x14ac:dyDescent="0.55000000000000004">
      <c r="D65" s="2"/>
      <c r="E65" s="2"/>
    </row>
    <row r="66" spans="4:5" ht="14.25" customHeight="1" x14ac:dyDescent="0.55000000000000004">
      <c r="D66" s="2"/>
      <c r="E66" s="2"/>
    </row>
    <row r="67" spans="4:5" ht="14.25" customHeight="1" x14ac:dyDescent="0.55000000000000004">
      <c r="D67" s="2"/>
      <c r="E67" s="2"/>
    </row>
    <row r="68" spans="4:5" ht="14.25" customHeight="1" x14ac:dyDescent="0.55000000000000004">
      <c r="D68" s="2"/>
      <c r="E68" s="2"/>
    </row>
    <row r="69" spans="4:5" ht="14.25" customHeight="1" x14ac:dyDescent="0.55000000000000004">
      <c r="D69" s="2"/>
      <c r="E69" s="2"/>
    </row>
    <row r="70" spans="4:5" ht="14.25" customHeight="1" x14ac:dyDescent="0.55000000000000004">
      <c r="D70" s="2"/>
      <c r="E70" s="2"/>
    </row>
    <row r="71" spans="4:5" ht="14.25" customHeight="1" x14ac:dyDescent="0.55000000000000004">
      <c r="D71" s="2"/>
      <c r="E71" s="2"/>
    </row>
    <row r="72" spans="4:5" ht="14.25" customHeight="1" x14ac:dyDescent="0.55000000000000004">
      <c r="D72" s="2"/>
      <c r="E72" s="2"/>
    </row>
    <row r="73" spans="4:5" ht="14.25" customHeight="1" x14ac:dyDescent="0.55000000000000004">
      <c r="D73" s="2"/>
      <c r="E73" s="2"/>
    </row>
    <row r="74" spans="4:5" ht="14.25" customHeight="1" x14ac:dyDescent="0.55000000000000004">
      <c r="D74" s="2"/>
      <c r="E74" s="2"/>
    </row>
    <row r="75" spans="4:5" ht="14.25" customHeight="1" x14ac:dyDescent="0.55000000000000004">
      <c r="D75" s="2"/>
      <c r="E75" s="2"/>
    </row>
    <row r="76" spans="4:5" ht="14.25" customHeight="1" x14ac:dyDescent="0.55000000000000004">
      <c r="D76" s="2"/>
      <c r="E76" s="2"/>
    </row>
    <row r="77" spans="4:5" ht="14.25" customHeight="1" x14ac:dyDescent="0.55000000000000004">
      <c r="D77" s="2"/>
      <c r="E77" s="2"/>
    </row>
    <row r="78" spans="4:5" ht="14.25" customHeight="1" x14ac:dyDescent="0.55000000000000004">
      <c r="D78" s="2"/>
      <c r="E78" s="2"/>
    </row>
    <row r="79" spans="4:5" ht="14.25" customHeight="1" x14ac:dyDescent="0.55000000000000004">
      <c r="D79" s="2"/>
      <c r="E79" s="2"/>
    </row>
    <row r="80" spans="4:5" ht="14.25" customHeight="1" x14ac:dyDescent="0.55000000000000004">
      <c r="D80" s="2"/>
      <c r="E80" s="2"/>
    </row>
    <row r="81" spans="4:5" ht="14.25" customHeight="1" x14ac:dyDescent="0.55000000000000004">
      <c r="D81" s="2"/>
      <c r="E81" s="2"/>
    </row>
    <row r="82" spans="4:5" ht="14.25" customHeight="1" x14ac:dyDescent="0.55000000000000004">
      <c r="D82" s="2"/>
      <c r="E82" s="2"/>
    </row>
    <row r="83" spans="4:5" ht="14.25" customHeight="1" x14ac:dyDescent="0.55000000000000004">
      <c r="D83" s="2"/>
      <c r="E83" s="2"/>
    </row>
    <row r="84" spans="4:5" ht="14.25" customHeight="1" x14ac:dyDescent="0.55000000000000004">
      <c r="D84" s="2"/>
      <c r="E84" s="2"/>
    </row>
    <row r="85" spans="4:5" ht="14.25" customHeight="1" x14ac:dyDescent="0.55000000000000004">
      <c r="D85" s="2"/>
      <c r="E85" s="2"/>
    </row>
    <row r="86" spans="4:5" ht="14.25" customHeight="1" x14ac:dyDescent="0.55000000000000004">
      <c r="D86" s="2"/>
      <c r="E86" s="2"/>
    </row>
    <row r="87" spans="4:5" ht="14.25" customHeight="1" x14ac:dyDescent="0.55000000000000004">
      <c r="D87" s="2"/>
      <c r="E87" s="2"/>
    </row>
    <row r="88" spans="4:5" ht="14.25" customHeight="1" x14ac:dyDescent="0.55000000000000004">
      <c r="D88" s="2"/>
      <c r="E88" s="2"/>
    </row>
    <row r="89" spans="4:5" ht="14.25" customHeight="1" x14ac:dyDescent="0.55000000000000004">
      <c r="D89" s="2"/>
      <c r="E89" s="2"/>
    </row>
    <row r="90" spans="4:5" ht="14.25" customHeight="1" x14ac:dyDescent="0.55000000000000004">
      <c r="D90" s="2"/>
      <c r="E90" s="2"/>
    </row>
    <row r="91" spans="4:5" ht="14.25" customHeight="1" x14ac:dyDescent="0.55000000000000004">
      <c r="D91" s="2"/>
      <c r="E91" s="2"/>
    </row>
    <row r="92" spans="4:5" ht="14.25" customHeight="1" x14ac:dyDescent="0.55000000000000004">
      <c r="D92" s="2"/>
      <c r="E92" s="2"/>
    </row>
    <row r="93" spans="4:5" ht="14.25" customHeight="1" x14ac:dyDescent="0.55000000000000004">
      <c r="D93" s="2"/>
      <c r="E93" s="2"/>
    </row>
    <row r="94" spans="4:5" ht="14.25" customHeight="1" x14ac:dyDescent="0.55000000000000004">
      <c r="D94" s="2"/>
      <c r="E94" s="2"/>
    </row>
    <row r="95" spans="4:5" ht="14.25" customHeight="1" x14ac:dyDescent="0.55000000000000004">
      <c r="D95" s="2"/>
      <c r="E95" s="2"/>
    </row>
    <row r="96" spans="4:5" ht="14.25" customHeight="1" x14ac:dyDescent="0.55000000000000004">
      <c r="D96" s="2"/>
      <c r="E96" s="2"/>
    </row>
    <row r="97" spans="4:5" ht="14.25" customHeight="1" x14ac:dyDescent="0.55000000000000004">
      <c r="D97" s="2"/>
      <c r="E97" s="2"/>
    </row>
    <row r="98" spans="4:5" ht="14.25" customHeight="1" x14ac:dyDescent="0.55000000000000004">
      <c r="D98" s="2"/>
      <c r="E98" s="2"/>
    </row>
    <row r="99" spans="4:5" ht="14.25" customHeight="1" x14ac:dyDescent="0.55000000000000004">
      <c r="D99" s="2"/>
      <c r="E99" s="2"/>
    </row>
    <row r="100" spans="4:5" ht="14.25" customHeight="1" x14ac:dyDescent="0.55000000000000004">
      <c r="D100" s="2"/>
      <c r="E100" s="2"/>
    </row>
    <row r="101" spans="4:5" ht="14.25" customHeight="1" x14ac:dyDescent="0.55000000000000004">
      <c r="D101" s="2"/>
      <c r="E101" s="2"/>
    </row>
    <row r="102" spans="4:5" ht="14.25" customHeight="1" x14ac:dyDescent="0.55000000000000004">
      <c r="D102" s="2"/>
      <c r="E102" s="2"/>
    </row>
    <row r="103" spans="4:5" ht="14.25" customHeight="1" x14ac:dyDescent="0.55000000000000004">
      <c r="D103" s="2"/>
      <c r="E103" s="2"/>
    </row>
    <row r="104" spans="4:5" ht="14.25" customHeight="1" x14ac:dyDescent="0.55000000000000004">
      <c r="D104" s="2"/>
      <c r="E104" s="2"/>
    </row>
    <row r="105" spans="4:5" ht="14.25" customHeight="1" x14ac:dyDescent="0.55000000000000004">
      <c r="D105" s="2"/>
      <c r="E105" s="2"/>
    </row>
    <row r="106" spans="4:5" ht="14.25" customHeight="1" x14ac:dyDescent="0.55000000000000004">
      <c r="D106" s="2"/>
      <c r="E106" s="2"/>
    </row>
    <row r="107" spans="4:5" ht="14.25" customHeight="1" x14ac:dyDescent="0.55000000000000004">
      <c r="D107" s="2"/>
      <c r="E107" s="2"/>
    </row>
    <row r="108" spans="4:5" ht="14.25" customHeight="1" x14ac:dyDescent="0.55000000000000004">
      <c r="D108" s="2"/>
      <c r="E108" s="2"/>
    </row>
    <row r="109" spans="4:5" ht="14.25" customHeight="1" x14ac:dyDescent="0.55000000000000004">
      <c r="D109" s="2"/>
      <c r="E109" s="2"/>
    </row>
    <row r="110" spans="4:5" ht="14.25" customHeight="1" x14ac:dyDescent="0.55000000000000004">
      <c r="D110" s="2"/>
      <c r="E110" s="2"/>
    </row>
    <row r="111" spans="4:5" ht="14.25" customHeight="1" x14ac:dyDescent="0.55000000000000004">
      <c r="D111" s="2"/>
      <c r="E111" s="2"/>
    </row>
    <row r="112" spans="4:5" ht="14.25" customHeight="1" x14ac:dyDescent="0.55000000000000004">
      <c r="D112" s="2"/>
      <c r="E112" s="2"/>
    </row>
    <row r="113" spans="4:5" ht="14.25" customHeight="1" x14ac:dyDescent="0.55000000000000004">
      <c r="D113" s="2"/>
      <c r="E113" s="2"/>
    </row>
    <row r="114" spans="4:5" ht="14.25" customHeight="1" x14ac:dyDescent="0.55000000000000004">
      <c r="D114" s="2"/>
      <c r="E114" s="2"/>
    </row>
    <row r="115" spans="4:5" ht="14.25" customHeight="1" x14ac:dyDescent="0.55000000000000004">
      <c r="D115" s="2"/>
      <c r="E115" s="2"/>
    </row>
    <row r="116" spans="4:5" ht="14.25" customHeight="1" x14ac:dyDescent="0.55000000000000004">
      <c r="D116" s="2"/>
      <c r="E116" s="2"/>
    </row>
    <row r="117" spans="4:5" ht="14.25" customHeight="1" x14ac:dyDescent="0.55000000000000004">
      <c r="D117" s="2"/>
      <c r="E117" s="2"/>
    </row>
    <row r="118" spans="4:5" ht="14.25" customHeight="1" x14ac:dyDescent="0.55000000000000004">
      <c r="D118" s="2"/>
      <c r="E118" s="2"/>
    </row>
    <row r="119" spans="4:5" ht="14.25" customHeight="1" x14ac:dyDescent="0.55000000000000004">
      <c r="D119" s="2"/>
      <c r="E119" s="2"/>
    </row>
    <row r="120" spans="4:5" ht="14.25" customHeight="1" x14ac:dyDescent="0.55000000000000004">
      <c r="D120" s="2"/>
      <c r="E120" s="2"/>
    </row>
    <row r="121" spans="4:5" ht="14.25" customHeight="1" x14ac:dyDescent="0.55000000000000004">
      <c r="D121" s="2"/>
      <c r="E121" s="2"/>
    </row>
    <row r="122" spans="4:5" ht="14.25" customHeight="1" x14ac:dyDescent="0.55000000000000004">
      <c r="D122" s="2"/>
      <c r="E122" s="2"/>
    </row>
    <row r="123" spans="4:5" ht="14.25" customHeight="1" x14ac:dyDescent="0.55000000000000004">
      <c r="D123" s="2"/>
      <c r="E123" s="2"/>
    </row>
    <row r="124" spans="4:5" ht="14.25" customHeight="1" x14ac:dyDescent="0.55000000000000004">
      <c r="D124" s="2"/>
      <c r="E124" s="2"/>
    </row>
    <row r="125" spans="4:5" ht="14.25" customHeight="1" x14ac:dyDescent="0.55000000000000004">
      <c r="D125" s="2"/>
      <c r="E125" s="2"/>
    </row>
    <row r="126" spans="4:5" ht="14.25" customHeight="1" x14ac:dyDescent="0.55000000000000004">
      <c r="D126" s="2"/>
      <c r="E126" s="2"/>
    </row>
    <row r="127" spans="4:5" ht="14.25" customHeight="1" x14ac:dyDescent="0.55000000000000004">
      <c r="D127" s="2"/>
      <c r="E127" s="2"/>
    </row>
    <row r="128" spans="4:5" ht="14.25" customHeight="1" x14ac:dyDescent="0.55000000000000004">
      <c r="D128" s="2"/>
      <c r="E128" s="2"/>
    </row>
    <row r="129" spans="4:5" ht="14.25" customHeight="1" x14ac:dyDescent="0.55000000000000004">
      <c r="D129" s="2"/>
      <c r="E129" s="2"/>
    </row>
    <row r="130" spans="4:5" ht="14.25" customHeight="1" x14ac:dyDescent="0.55000000000000004">
      <c r="D130" s="2"/>
      <c r="E130" s="2"/>
    </row>
    <row r="131" spans="4:5" ht="14.25" customHeight="1" x14ac:dyDescent="0.55000000000000004">
      <c r="D131" s="2"/>
      <c r="E131" s="2"/>
    </row>
    <row r="132" spans="4:5" ht="14.25" customHeight="1" x14ac:dyDescent="0.55000000000000004">
      <c r="D132" s="2"/>
      <c r="E132" s="2"/>
    </row>
    <row r="133" spans="4:5" ht="14.25" customHeight="1" x14ac:dyDescent="0.55000000000000004">
      <c r="D133" s="2"/>
      <c r="E133" s="2"/>
    </row>
    <row r="134" spans="4:5" ht="14.25" customHeight="1" x14ac:dyDescent="0.55000000000000004">
      <c r="D134" s="2"/>
      <c r="E134" s="2"/>
    </row>
    <row r="135" spans="4:5" ht="14.25" customHeight="1" x14ac:dyDescent="0.55000000000000004">
      <c r="D135" s="2"/>
      <c r="E135" s="2"/>
    </row>
    <row r="136" spans="4:5" ht="14.25" customHeight="1" x14ac:dyDescent="0.55000000000000004">
      <c r="D136" s="2"/>
      <c r="E136" s="2"/>
    </row>
    <row r="137" spans="4:5" ht="14.25" customHeight="1" x14ac:dyDescent="0.55000000000000004">
      <c r="D137" s="2"/>
      <c r="E137" s="2"/>
    </row>
    <row r="138" spans="4:5" ht="14.25" customHeight="1" x14ac:dyDescent="0.55000000000000004">
      <c r="D138" s="2"/>
      <c r="E138" s="2"/>
    </row>
    <row r="139" spans="4:5" ht="14.25" customHeight="1" x14ac:dyDescent="0.55000000000000004">
      <c r="D139" s="2"/>
      <c r="E139" s="2"/>
    </row>
    <row r="140" spans="4:5" ht="14.25" customHeight="1" x14ac:dyDescent="0.55000000000000004">
      <c r="D140" s="2"/>
      <c r="E140" s="2"/>
    </row>
    <row r="141" spans="4:5" ht="14.25" customHeight="1" x14ac:dyDescent="0.55000000000000004">
      <c r="D141" s="2"/>
      <c r="E141" s="2"/>
    </row>
    <row r="142" spans="4:5" ht="14.25" customHeight="1" x14ac:dyDescent="0.55000000000000004">
      <c r="D142" s="2"/>
      <c r="E142" s="2"/>
    </row>
    <row r="143" spans="4:5" ht="14.25" customHeight="1" x14ac:dyDescent="0.55000000000000004">
      <c r="D143" s="2"/>
      <c r="E143" s="2"/>
    </row>
    <row r="144" spans="4:5" ht="14.25" customHeight="1" x14ac:dyDescent="0.55000000000000004">
      <c r="D144" s="2"/>
      <c r="E144" s="2"/>
    </row>
    <row r="145" spans="4:5" ht="14.25" customHeight="1" x14ac:dyDescent="0.55000000000000004">
      <c r="D145" s="2"/>
      <c r="E145" s="2"/>
    </row>
    <row r="146" spans="4:5" ht="14.25" customHeight="1" x14ac:dyDescent="0.55000000000000004">
      <c r="D146" s="2"/>
      <c r="E146" s="2"/>
    </row>
    <row r="147" spans="4:5" ht="14.25" customHeight="1" x14ac:dyDescent="0.55000000000000004">
      <c r="D147" s="2"/>
      <c r="E147" s="2"/>
    </row>
    <row r="148" spans="4:5" ht="14.25" customHeight="1" x14ac:dyDescent="0.55000000000000004">
      <c r="D148" s="2"/>
      <c r="E148" s="2"/>
    </row>
    <row r="149" spans="4:5" ht="14.25" customHeight="1" x14ac:dyDescent="0.55000000000000004">
      <c r="D149" s="2"/>
      <c r="E149" s="2"/>
    </row>
    <row r="150" spans="4:5" ht="14.25" customHeight="1" x14ac:dyDescent="0.55000000000000004">
      <c r="D150" s="2"/>
      <c r="E150" s="2"/>
    </row>
    <row r="151" spans="4:5" ht="14.25" customHeight="1" x14ac:dyDescent="0.55000000000000004">
      <c r="D151" s="2"/>
      <c r="E151" s="2"/>
    </row>
    <row r="152" spans="4:5" ht="14.25" customHeight="1" x14ac:dyDescent="0.55000000000000004">
      <c r="D152" s="2"/>
      <c r="E152" s="2"/>
    </row>
    <row r="153" spans="4:5" ht="14.25" customHeight="1" x14ac:dyDescent="0.55000000000000004">
      <c r="D153" s="2"/>
      <c r="E153" s="2"/>
    </row>
    <row r="154" spans="4:5" ht="14.25" customHeight="1" x14ac:dyDescent="0.55000000000000004">
      <c r="D154" s="2"/>
      <c r="E154" s="2"/>
    </row>
    <row r="155" spans="4:5" ht="14.25" customHeight="1" x14ac:dyDescent="0.55000000000000004">
      <c r="D155" s="2"/>
      <c r="E155" s="2"/>
    </row>
    <row r="156" spans="4:5" ht="14.25" customHeight="1" x14ac:dyDescent="0.55000000000000004">
      <c r="D156" s="2"/>
      <c r="E156" s="2"/>
    </row>
    <row r="157" spans="4:5" ht="14.25" customHeight="1" x14ac:dyDescent="0.55000000000000004">
      <c r="D157" s="2"/>
      <c r="E157" s="2"/>
    </row>
    <row r="158" spans="4:5" ht="14.25" customHeight="1" x14ac:dyDescent="0.55000000000000004">
      <c r="D158" s="2"/>
      <c r="E158" s="2"/>
    </row>
    <row r="159" spans="4:5" ht="14.25" customHeight="1" x14ac:dyDescent="0.55000000000000004">
      <c r="D159" s="2"/>
      <c r="E159" s="2"/>
    </row>
    <row r="160" spans="4:5" ht="14.25" customHeight="1" x14ac:dyDescent="0.55000000000000004">
      <c r="D160" s="2"/>
      <c r="E160" s="2"/>
    </row>
    <row r="161" spans="4:5" ht="14.25" customHeight="1" x14ac:dyDescent="0.55000000000000004">
      <c r="D161" s="2"/>
      <c r="E161" s="2"/>
    </row>
    <row r="162" spans="4:5" ht="14.25" customHeight="1" x14ac:dyDescent="0.55000000000000004">
      <c r="D162" s="2"/>
      <c r="E162" s="2"/>
    </row>
    <row r="163" spans="4:5" ht="14.25" customHeight="1" x14ac:dyDescent="0.55000000000000004">
      <c r="D163" s="2"/>
      <c r="E163" s="2"/>
    </row>
    <row r="164" spans="4:5" ht="14.25" customHeight="1" x14ac:dyDescent="0.55000000000000004">
      <c r="D164" s="2"/>
      <c r="E164" s="2"/>
    </row>
    <row r="165" spans="4:5" ht="14.25" customHeight="1" x14ac:dyDescent="0.55000000000000004">
      <c r="D165" s="2"/>
      <c r="E165" s="2"/>
    </row>
    <row r="166" spans="4:5" ht="14.25" customHeight="1" x14ac:dyDescent="0.55000000000000004">
      <c r="D166" s="2"/>
      <c r="E166" s="2"/>
    </row>
    <row r="167" spans="4:5" ht="14.25" customHeight="1" x14ac:dyDescent="0.55000000000000004">
      <c r="D167" s="2"/>
      <c r="E167" s="2"/>
    </row>
    <row r="168" spans="4:5" ht="14.25" customHeight="1" x14ac:dyDescent="0.55000000000000004">
      <c r="D168" s="2"/>
      <c r="E168" s="2"/>
    </row>
    <row r="169" spans="4:5" ht="14.25" customHeight="1" x14ac:dyDescent="0.55000000000000004">
      <c r="D169" s="2"/>
      <c r="E169" s="2"/>
    </row>
    <row r="170" spans="4:5" ht="14.25" customHeight="1" x14ac:dyDescent="0.55000000000000004">
      <c r="D170" s="2"/>
      <c r="E170" s="2"/>
    </row>
    <row r="171" spans="4:5" ht="14.25" customHeight="1" x14ac:dyDescent="0.55000000000000004">
      <c r="D171" s="2"/>
      <c r="E171" s="2"/>
    </row>
    <row r="172" spans="4:5" ht="14.25" customHeight="1" x14ac:dyDescent="0.55000000000000004">
      <c r="D172" s="2"/>
      <c r="E172" s="2"/>
    </row>
    <row r="173" spans="4:5" ht="14.25" customHeight="1" x14ac:dyDescent="0.55000000000000004">
      <c r="D173" s="2"/>
      <c r="E173" s="2"/>
    </row>
    <row r="174" spans="4:5" ht="14.25" customHeight="1" x14ac:dyDescent="0.55000000000000004">
      <c r="D174" s="2"/>
      <c r="E174" s="2"/>
    </row>
    <row r="175" spans="4:5" ht="14.25" customHeight="1" x14ac:dyDescent="0.55000000000000004">
      <c r="D175" s="2"/>
      <c r="E175" s="2"/>
    </row>
    <row r="176" spans="4:5" ht="14.25" customHeight="1" x14ac:dyDescent="0.55000000000000004">
      <c r="D176" s="2"/>
      <c r="E176" s="2"/>
    </row>
    <row r="177" spans="4:5" ht="14.25" customHeight="1" x14ac:dyDescent="0.55000000000000004">
      <c r="D177" s="2"/>
      <c r="E177" s="2"/>
    </row>
    <row r="178" spans="4:5" ht="14.25" customHeight="1" x14ac:dyDescent="0.55000000000000004">
      <c r="D178" s="2"/>
      <c r="E178" s="2"/>
    </row>
    <row r="179" spans="4:5" ht="14.25" customHeight="1" x14ac:dyDescent="0.55000000000000004">
      <c r="D179" s="2"/>
      <c r="E179" s="2"/>
    </row>
    <row r="180" spans="4:5" ht="14.25" customHeight="1" x14ac:dyDescent="0.55000000000000004">
      <c r="D180" s="2"/>
      <c r="E180" s="2"/>
    </row>
    <row r="181" spans="4:5" ht="14.25" customHeight="1" x14ac:dyDescent="0.55000000000000004">
      <c r="D181" s="2"/>
      <c r="E181" s="2"/>
    </row>
    <row r="182" spans="4:5" ht="14.25" customHeight="1" x14ac:dyDescent="0.55000000000000004">
      <c r="D182" s="2"/>
      <c r="E182" s="2"/>
    </row>
    <row r="183" spans="4:5" ht="14.25" customHeight="1" x14ac:dyDescent="0.55000000000000004">
      <c r="D183" s="2"/>
      <c r="E183" s="2"/>
    </row>
    <row r="184" spans="4:5" ht="14.25" customHeight="1" x14ac:dyDescent="0.55000000000000004">
      <c r="D184" s="2"/>
      <c r="E184" s="2"/>
    </row>
    <row r="185" spans="4:5" ht="14.25" customHeight="1" x14ac:dyDescent="0.55000000000000004">
      <c r="D185" s="2"/>
      <c r="E185" s="2"/>
    </row>
    <row r="186" spans="4:5" ht="14.25" customHeight="1" x14ac:dyDescent="0.55000000000000004">
      <c r="D186" s="2"/>
      <c r="E186" s="2"/>
    </row>
    <row r="187" spans="4:5" ht="14.25" customHeight="1" x14ac:dyDescent="0.55000000000000004">
      <c r="D187" s="2"/>
      <c r="E187" s="2"/>
    </row>
    <row r="188" spans="4:5" ht="14.25" customHeight="1" x14ac:dyDescent="0.55000000000000004">
      <c r="D188" s="2"/>
      <c r="E188" s="2"/>
    </row>
    <row r="189" spans="4:5" ht="14.25" customHeight="1" x14ac:dyDescent="0.55000000000000004">
      <c r="D189" s="2"/>
      <c r="E189" s="2"/>
    </row>
    <row r="190" spans="4:5" ht="14.25" customHeight="1" x14ac:dyDescent="0.55000000000000004">
      <c r="D190" s="2"/>
      <c r="E190" s="2"/>
    </row>
    <row r="191" spans="4:5" ht="14.25" customHeight="1" x14ac:dyDescent="0.55000000000000004">
      <c r="D191" s="2"/>
      <c r="E191" s="2"/>
    </row>
    <row r="192" spans="4:5" ht="14.25" customHeight="1" x14ac:dyDescent="0.55000000000000004">
      <c r="D192" s="2"/>
      <c r="E192" s="2"/>
    </row>
    <row r="193" spans="4:5" ht="14.25" customHeight="1" x14ac:dyDescent="0.55000000000000004">
      <c r="D193" s="2"/>
      <c r="E193" s="2"/>
    </row>
    <row r="194" spans="4:5" ht="14.25" customHeight="1" x14ac:dyDescent="0.55000000000000004">
      <c r="D194" s="2"/>
      <c r="E194" s="2"/>
    </row>
    <row r="195" spans="4:5" ht="14.25" customHeight="1" x14ac:dyDescent="0.55000000000000004">
      <c r="D195" s="2"/>
      <c r="E195" s="2"/>
    </row>
    <row r="196" spans="4:5" ht="14.25" customHeight="1" x14ac:dyDescent="0.55000000000000004">
      <c r="D196" s="2"/>
      <c r="E196" s="2"/>
    </row>
    <row r="197" spans="4:5" ht="14.25" customHeight="1" x14ac:dyDescent="0.55000000000000004">
      <c r="D197" s="2"/>
      <c r="E197" s="2"/>
    </row>
    <row r="198" spans="4:5" ht="14.25" customHeight="1" x14ac:dyDescent="0.55000000000000004">
      <c r="D198" s="2"/>
      <c r="E198" s="2"/>
    </row>
    <row r="199" spans="4:5" ht="14.25" customHeight="1" x14ac:dyDescent="0.55000000000000004">
      <c r="D199" s="2"/>
      <c r="E199" s="2"/>
    </row>
    <row r="200" spans="4:5" ht="14.25" customHeight="1" x14ac:dyDescent="0.55000000000000004">
      <c r="D200" s="2"/>
      <c r="E200" s="2"/>
    </row>
    <row r="201" spans="4:5" ht="14.25" customHeight="1" x14ac:dyDescent="0.55000000000000004">
      <c r="D201" s="2"/>
      <c r="E201" s="2"/>
    </row>
    <row r="202" spans="4:5" ht="14.25" customHeight="1" x14ac:dyDescent="0.55000000000000004">
      <c r="D202" s="2"/>
      <c r="E202" s="2"/>
    </row>
    <row r="203" spans="4:5" ht="14.25" customHeight="1" x14ac:dyDescent="0.55000000000000004">
      <c r="D203" s="2"/>
      <c r="E203" s="2"/>
    </row>
    <row r="204" spans="4:5" ht="14.25" customHeight="1" x14ac:dyDescent="0.55000000000000004">
      <c r="D204" s="2"/>
      <c r="E204" s="2"/>
    </row>
    <row r="205" spans="4:5" ht="14.25" customHeight="1" x14ac:dyDescent="0.55000000000000004">
      <c r="D205" s="2"/>
      <c r="E205" s="2"/>
    </row>
    <row r="206" spans="4:5" ht="14.25" customHeight="1" x14ac:dyDescent="0.55000000000000004">
      <c r="D206" s="2"/>
      <c r="E206" s="2"/>
    </row>
    <row r="207" spans="4:5" ht="14.25" customHeight="1" x14ac:dyDescent="0.55000000000000004">
      <c r="D207" s="2"/>
      <c r="E207" s="2"/>
    </row>
    <row r="208" spans="4:5" ht="14.25" customHeight="1" x14ac:dyDescent="0.55000000000000004">
      <c r="D208" s="2"/>
      <c r="E208" s="2"/>
    </row>
    <row r="209" spans="4:5" ht="14.25" customHeight="1" x14ac:dyDescent="0.55000000000000004">
      <c r="D209" s="2"/>
      <c r="E209" s="2"/>
    </row>
    <row r="210" spans="4:5" ht="14.25" customHeight="1" x14ac:dyDescent="0.55000000000000004">
      <c r="D210" s="2"/>
      <c r="E210" s="2"/>
    </row>
    <row r="211" spans="4:5" ht="14.25" customHeight="1" x14ac:dyDescent="0.55000000000000004">
      <c r="D211" s="2"/>
      <c r="E211" s="2"/>
    </row>
    <row r="212" spans="4:5" ht="14.25" customHeight="1" x14ac:dyDescent="0.55000000000000004">
      <c r="D212" s="2"/>
      <c r="E212" s="2"/>
    </row>
    <row r="213" spans="4:5" ht="14.25" customHeight="1" x14ac:dyDescent="0.55000000000000004">
      <c r="D213" s="2"/>
      <c r="E213" s="2"/>
    </row>
    <row r="214" spans="4:5" ht="14.25" customHeight="1" x14ac:dyDescent="0.55000000000000004">
      <c r="D214" s="2"/>
      <c r="E214" s="2"/>
    </row>
    <row r="215" spans="4:5" ht="14.25" customHeight="1" x14ac:dyDescent="0.55000000000000004">
      <c r="D215" s="2"/>
      <c r="E215" s="2"/>
    </row>
    <row r="216" spans="4:5" ht="14.25" customHeight="1" x14ac:dyDescent="0.55000000000000004">
      <c r="D216" s="2"/>
      <c r="E216" s="2"/>
    </row>
    <row r="217" spans="4:5" ht="14.25" customHeight="1" x14ac:dyDescent="0.55000000000000004">
      <c r="D217" s="2"/>
      <c r="E217" s="2"/>
    </row>
    <row r="218" spans="4:5" ht="14.25" customHeight="1" x14ac:dyDescent="0.55000000000000004">
      <c r="D218" s="2"/>
      <c r="E218" s="2"/>
    </row>
    <row r="219" spans="4:5" ht="14.25" customHeight="1" x14ac:dyDescent="0.55000000000000004">
      <c r="D219" s="2"/>
      <c r="E219" s="2"/>
    </row>
    <row r="220" spans="4:5" ht="14.25" customHeight="1" x14ac:dyDescent="0.55000000000000004">
      <c r="D220" s="2"/>
      <c r="E220" s="2"/>
    </row>
    <row r="221" spans="4:5" ht="14.25" customHeight="1" x14ac:dyDescent="0.55000000000000004">
      <c r="D221" s="2"/>
      <c r="E221" s="2"/>
    </row>
    <row r="222" spans="4:5" ht="14.25" customHeight="1" x14ac:dyDescent="0.55000000000000004">
      <c r="D222" s="2"/>
      <c r="E222" s="2"/>
    </row>
    <row r="223" spans="4:5" ht="14.25" customHeight="1" x14ac:dyDescent="0.55000000000000004">
      <c r="D223" s="2"/>
      <c r="E223" s="2"/>
    </row>
    <row r="224" spans="4:5" ht="14.25" customHeight="1" x14ac:dyDescent="0.55000000000000004">
      <c r="D224" s="2"/>
      <c r="E224" s="2"/>
    </row>
    <row r="225" spans="4:5" ht="14.25" customHeight="1" x14ac:dyDescent="0.55000000000000004">
      <c r="D225" s="2"/>
      <c r="E225" s="2"/>
    </row>
    <row r="226" spans="4:5" ht="14.25" customHeight="1" x14ac:dyDescent="0.55000000000000004">
      <c r="D226" s="2"/>
      <c r="E226" s="2"/>
    </row>
    <row r="227" spans="4:5" ht="14.25" customHeight="1" x14ac:dyDescent="0.55000000000000004">
      <c r="D227" s="2"/>
      <c r="E227" s="2"/>
    </row>
    <row r="228" spans="4:5" ht="14.25" customHeight="1" x14ac:dyDescent="0.55000000000000004">
      <c r="D228" s="2"/>
      <c r="E228" s="2"/>
    </row>
    <row r="229" spans="4:5" ht="14.25" customHeight="1" x14ac:dyDescent="0.55000000000000004">
      <c r="D229" s="2"/>
      <c r="E229" s="2"/>
    </row>
    <row r="230" spans="4:5" ht="14.25" customHeight="1" x14ac:dyDescent="0.55000000000000004">
      <c r="D230" s="2"/>
      <c r="E230" s="2"/>
    </row>
    <row r="231" spans="4:5" ht="14.25" customHeight="1" x14ac:dyDescent="0.55000000000000004">
      <c r="D231" s="2"/>
      <c r="E231" s="2"/>
    </row>
    <row r="232" spans="4:5" ht="14.25" customHeight="1" x14ac:dyDescent="0.55000000000000004">
      <c r="D232" s="2"/>
      <c r="E232" s="2"/>
    </row>
    <row r="233" spans="4:5" ht="14.25" customHeight="1" x14ac:dyDescent="0.55000000000000004">
      <c r="D233" s="2"/>
      <c r="E233" s="2"/>
    </row>
    <row r="234" spans="4:5" ht="14.25" customHeight="1" x14ac:dyDescent="0.55000000000000004">
      <c r="D234" s="2"/>
      <c r="E234" s="2"/>
    </row>
    <row r="235" spans="4:5" ht="14.25" customHeight="1" x14ac:dyDescent="0.55000000000000004">
      <c r="D235" s="2"/>
      <c r="E235" s="2"/>
    </row>
    <row r="236" spans="4:5" ht="14.25" customHeight="1" x14ac:dyDescent="0.55000000000000004">
      <c r="D236" s="2"/>
      <c r="E236" s="2"/>
    </row>
    <row r="237" spans="4:5" ht="14.25" customHeight="1" x14ac:dyDescent="0.55000000000000004">
      <c r="D237" s="2"/>
      <c r="E237" s="2"/>
    </row>
    <row r="238" spans="4:5" ht="14.25" customHeight="1" x14ac:dyDescent="0.55000000000000004">
      <c r="D238" s="2"/>
      <c r="E238" s="2"/>
    </row>
    <row r="239" spans="4:5" ht="14.25" customHeight="1" x14ac:dyDescent="0.55000000000000004">
      <c r="D239" s="2"/>
      <c r="E239" s="2"/>
    </row>
    <row r="240" spans="4:5" ht="14.25" customHeight="1" x14ac:dyDescent="0.55000000000000004">
      <c r="D240" s="2"/>
      <c r="E240" s="2"/>
    </row>
    <row r="241" spans="4:5" ht="14.25" customHeight="1" x14ac:dyDescent="0.55000000000000004">
      <c r="D241" s="2"/>
      <c r="E241" s="2"/>
    </row>
    <row r="242" spans="4:5" ht="14.25" customHeight="1" x14ac:dyDescent="0.55000000000000004">
      <c r="D242" s="2"/>
      <c r="E242" s="2"/>
    </row>
    <row r="243" spans="4:5" ht="14.25" customHeight="1" x14ac:dyDescent="0.55000000000000004">
      <c r="D243" s="2"/>
      <c r="E243" s="2"/>
    </row>
    <row r="244" spans="4:5" ht="14.25" customHeight="1" x14ac:dyDescent="0.55000000000000004">
      <c r="D244" s="2"/>
      <c r="E244" s="2"/>
    </row>
    <row r="245" spans="4:5" ht="14.25" customHeight="1" x14ac:dyDescent="0.55000000000000004">
      <c r="D245" s="2"/>
      <c r="E245" s="2"/>
    </row>
    <row r="246" spans="4:5" ht="14.25" customHeight="1" x14ac:dyDescent="0.55000000000000004">
      <c r="D246" s="2"/>
      <c r="E246" s="2"/>
    </row>
    <row r="247" spans="4:5" ht="14.25" customHeight="1" x14ac:dyDescent="0.55000000000000004">
      <c r="D247" s="2"/>
      <c r="E247" s="2"/>
    </row>
    <row r="248" spans="4:5" ht="14.25" customHeight="1" x14ac:dyDescent="0.55000000000000004">
      <c r="D248" s="2"/>
      <c r="E248" s="2"/>
    </row>
    <row r="249" spans="4:5" ht="14.25" customHeight="1" x14ac:dyDescent="0.55000000000000004">
      <c r="D249" s="2"/>
      <c r="E249" s="2"/>
    </row>
    <row r="250" spans="4:5" ht="14.25" customHeight="1" x14ac:dyDescent="0.55000000000000004">
      <c r="D250" s="2"/>
      <c r="E250" s="2"/>
    </row>
    <row r="251" spans="4:5" ht="14.25" customHeight="1" x14ac:dyDescent="0.55000000000000004">
      <c r="D251" s="2"/>
      <c r="E251" s="2"/>
    </row>
    <row r="252" spans="4:5" ht="14.25" customHeight="1" x14ac:dyDescent="0.55000000000000004">
      <c r="D252" s="2"/>
      <c r="E252" s="2"/>
    </row>
    <row r="253" spans="4:5" ht="14.25" customHeight="1" x14ac:dyDescent="0.55000000000000004">
      <c r="D253" s="2"/>
      <c r="E253" s="2"/>
    </row>
    <row r="254" spans="4:5" ht="14.25" customHeight="1" x14ac:dyDescent="0.55000000000000004">
      <c r="D254" s="2"/>
      <c r="E254" s="2"/>
    </row>
    <row r="255" spans="4:5" ht="14.25" customHeight="1" x14ac:dyDescent="0.55000000000000004">
      <c r="D255" s="2"/>
      <c r="E255" s="2"/>
    </row>
    <row r="256" spans="4:5" ht="14.25" customHeight="1" x14ac:dyDescent="0.55000000000000004">
      <c r="D256" s="2"/>
      <c r="E256" s="2"/>
    </row>
    <row r="257" spans="4:5" ht="14.25" customHeight="1" x14ac:dyDescent="0.55000000000000004">
      <c r="D257" s="2"/>
      <c r="E257" s="2"/>
    </row>
    <row r="258" spans="4:5" ht="14.25" customHeight="1" x14ac:dyDescent="0.55000000000000004">
      <c r="D258" s="2"/>
      <c r="E258" s="2"/>
    </row>
    <row r="259" spans="4:5" ht="14.25" customHeight="1" x14ac:dyDescent="0.55000000000000004">
      <c r="D259" s="2"/>
      <c r="E259" s="2"/>
    </row>
    <row r="260" spans="4:5" ht="14.25" customHeight="1" x14ac:dyDescent="0.55000000000000004">
      <c r="D260" s="2"/>
      <c r="E260" s="2"/>
    </row>
    <row r="261" spans="4:5" ht="14.25" customHeight="1" x14ac:dyDescent="0.55000000000000004">
      <c r="D261" s="2"/>
      <c r="E261" s="2"/>
    </row>
    <row r="262" spans="4:5" ht="14.25" customHeight="1" x14ac:dyDescent="0.55000000000000004">
      <c r="D262" s="2"/>
      <c r="E262" s="2"/>
    </row>
    <row r="263" spans="4:5" ht="14.25" customHeight="1" x14ac:dyDescent="0.55000000000000004">
      <c r="D263" s="2"/>
      <c r="E263" s="2"/>
    </row>
    <row r="264" spans="4:5" ht="14.25" customHeight="1" x14ac:dyDescent="0.55000000000000004">
      <c r="D264" s="2"/>
      <c r="E264" s="2"/>
    </row>
    <row r="265" spans="4:5" ht="14.25" customHeight="1" x14ac:dyDescent="0.55000000000000004">
      <c r="D265" s="2"/>
      <c r="E265" s="2"/>
    </row>
    <row r="266" spans="4:5" ht="14.25" customHeight="1" x14ac:dyDescent="0.55000000000000004">
      <c r="D266" s="2"/>
      <c r="E266" s="2"/>
    </row>
    <row r="267" spans="4:5" ht="14.25" customHeight="1" x14ac:dyDescent="0.55000000000000004">
      <c r="D267" s="2"/>
      <c r="E267" s="2"/>
    </row>
    <row r="268" spans="4:5" ht="14.25" customHeight="1" x14ac:dyDescent="0.55000000000000004">
      <c r="D268" s="2"/>
      <c r="E268" s="2"/>
    </row>
    <row r="269" spans="4:5" ht="14.25" customHeight="1" x14ac:dyDescent="0.55000000000000004">
      <c r="D269" s="2"/>
      <c r="E269" s="2"/>
    </row>
    <row r="270" spans="4:5" ht="14.25" customHeight="1" x14ac:dyDescent="0.55000000000000004">
      <c r="D270" s="2"/>
      <c r="E270" s="2"/>
    </row>
    <row r="271" spans="4:5" ht="14.25" customHeight="1" x14ac:dyDescent="0.55000000000000004">
      <c r="D271" s="2"/>
      <c r="E271" s="2"/>
    </row>
    <row r="272" spans="4:5" ht="14.25" customHeight="1" x14ac:dyDescent="0.55000000000000004">
      <c r="D272" s="2"/>
      <c r="E272" s="2"/>
    </row>
    <row r="273" spans="4:5" ht="14.25" customHeight="1" x14ac:dyDescent="0.55000000000000004">
      <c r="D273" s="2"/>
      <c r="E273" s="2"/>
    </row>
    <row r="274" spans="4:5" ht="14.25" customHeight="1" x14ac:dyDescent="0.55000000000000004">
      <c r="D274" s="2"/>
      <c r="E274" s="2"/>
    </row>
    <row r="275" spans="4:5" ht="14.25" customHeight="1" x14ac:dyDescent="0.55000000000000004">
      <c r="D275" s="2"/>
      <c r="E275" s="2"/>
    </row>
    <row r="276" spans="4:5" ht="14.25" customHeight="1" x14ac:dyDescent="0.55000000000000004">
      <c r="D276" s="2"/>
      <c r="E276" s="2"/>
    </row>
    <row r="277" spans="4:5" ht="14.25" customHeight="1" x14ac:dyDescent="0.55000000000000004">
      <c r="D277" s="2"/>
      <c r="E277" s="2"/>
    </row>
    <row r="278" spans="4:5" ht="14.25" customHeight="1" x14ac:dyDescent="0.55000000000000004">
      <c r="D278" s="2"/>
      <c r="E278" s="2"/>
    </row>
    <row r="279" spans="4:5" ht="14.25" customHeight="1" x14ac:dyDescent="0.55000000000000004">
      <c r="D279" s="2"/>
      <c r="E279" s="2"/>
    </row>
    <row r="280" spans="4:5" ht="14.25" customHeight="1" x14ac:dyDescent="0.55000000000000004">
      <c r="D280" s="2"/>
      <c r="E280" s="2"/>
    </row>
    <row r="281" spans="4:5" ht="14.25" customHeight="1" x14ac:dyDescent="0.55000000000000004">
      <c r="D281" s="2"/>
      <c r="E281" s="2"/>
    </row>
    <row r="282" spans="4:5" ht="14.25" customHeight="1" x14ac:dyDescent="0.55000000000000004">
      <c r="D282" s="2"/>
      <c r="E282" s="2"/>
    </row>
    <row r="283" spans="4:5" ht="14.25" customHeight="1" x14ac:dyDescent="0.55000000000000004">
      <c r="D283" s="2"/>
      <c r="E283" s="2"/>
    </row>
    <row r="284" spans="4:5" ht="14.25" customHeight="1" x14ac:dyDescent="0.55000000000000004">
      <c r="D284" s="2"/>
      <c r="E284" s="2"/>
    </row>
    <row r="285" spans="4:5" ht="14.25" customHeight="1" x14ac:dyDescent="0.55000000000000004">
      <c r="D285" s="2"/>
      <c r="E285" s="2"/>
    </row>
    <row r="286" spans="4:5" ht="14.25" customHeight="1" x14ac:dyDescent="0.55000000000000004">
      <c r="D286" s="2"/>
      <c r="E286" s="2"/>
    </row>
    <row r="287" spans="4:5" ht="14.25" customHeight="1" x14ac:dyDescent="0.55000000000000004">
      <c r="D287" s="2"/>
      <c r="E287" s="2"/>
    </row>
    <row r="288" spans="4:5" ht="14.25" customHeight="1" x14ac:dyDescent="0.55000000000000004">
      <c r="D288" s="2"/>
      <c r="E288" s="2"/>
    </row>
    <row r="289" spans="4:5" ht="14.25" customHeight="1" x14ac:dyDescent="0.55000000000000004">
      <c r="D289" s="2"/>
      <c r="E289" s="2"/>
    </row>
    <row r="290" spans="4:5" ht="14.25" customHeight="1" x14ac:dyDescent="0.55000000000000004">
      <c r="D290" s="2"/>
      <c r="E290" s="2"/>
    </row>
    <row r="291" spans="4:5" ht="14.25" customHeight="1" x14ac:dyDescent="0.55000000000000004">
      <c r="D291" s="2"/>
      <c r="E291" s="2"/>
    </row>
    <row r="292" spans="4:5" ht="14.25" customHeight="1" x14ac:dyDescent="0.55000000000000004">
      <c r="D292" s="2"/>
      <c r="E292" s="2"/>
    </row>
    <row r="293" spans="4:5" ht="14.25" customHeight="1" x14ac:dyDescent="0.55000000000000004">
      <c r="D293" s="2"/>
      <c r="E293" s="2"/>
    </row>
    <row r="294" spans="4:5" ht="14.25" customHeight="1" x14ac:dyDescent="0.55000000000000004">
      <c r="D294" s="2"/>
      <c r="E294" s="2"/>
    </row>
    <row r="295" spans="4:5" ht="14.25" customHeight="1" x14ac:dyDescent="0.55000000000000004">
      <c r="D295" s="2"/>
      <c r="E295" s="2"/>
    </row>
    <row r="296" spans="4:5" ht="14.25" customHeight="1" x14ac:dyDescent="0.55000000000000004">
      <c r="D296" s="2"/>
      <c r="E296" s="2"/>
    </row>
    <row r="297" spans="4:5" ht="14.25" customHeight="1" x14ac:dyDescent="0.55000000000000004">
      <c r="D297" s="2"/>
      <c r="E297" s="2"/>
    </row>
    <row r="298" spans="4:5" ht="14.25" customHeight="1" x14ac:dyDescent="0.55000000000000004">
      <c r="D298" s="2"/>
      <c r="E298" s="2"/>
    </row>
    <row r="299" spans="4:5" ht="14.25" customHeight="1" x14ac:dyDescent="0.55000000000000004">
      <c r="D299" s="2"/>
      <c r="E299" s="2"/>
    </row>
    <row r="300" spans="4:5" ht="14.25" customHeight="1" x14ac:dyDescent="0.55000000000000004">
      <c r="D300" s="2"/>
      <c r="E300" s="2"/>
    </row>
    <row r="301" spans="4:5" ht="14.25" customHeight="1" x14ac:dyDescent="0.55000000000000004">
      <c r="D301" s="2"/>
      <c r="E301" s="2"/>
    </row>
    <row r="302" spans="4:5" ht="14.25" customHeight="1" x14ac:dyDescent="0.55000000000000004">
      <c r="D302" s="2"/>
      <c r="E302" s="2"/>
    </row>
    <row r="303" spans="4:5" ht="14.25" customHeight="1" x14ac:dyDescent="0.55000000000000004">
      <c r="D303" s="2"/>
      <c r="E303" s="2"/>
    </row>
    <row r="304" spans="4:5" ht="14.25" customHeight="1" x14ac:dyDescent="0.55000000000000004">
      <c r="D304" s="2"/>
      <c r="E304" s="2"/>
    </row>
    <row r="305" spans="4:5" ht="14.25" customHeight="1" x14ac:dyDescent="0.55000000000000004">
      <c r="D305" s="2"/>
      <c r="E305" s="2"/>
    </row>
    <row r="306" spans="4:5" ht="14.25" customHeight="1" x14ac:dyDescent="0.55000000000000004">
      <c r="D306" s="2"/>
      <c r="E306" s="2"/>
    </row>
    <row r="307" spans="4:5" ht="14.25" customHeight="1" x14ac:dyDescent="0.55000000000000004">
      <c r="D307" s="2"/>
      <c r="E307" s="2"/>
    </row>
    <row r="308" spans="4:5" ht="14.25" customHeight="1" x14ac:dyDescent="0.55000000000000004">
      <c r="D308" s="2"/>
      <c r="E308" s="2"/>
    </row>
    <row r="309" spans="4:5" ht="14.25" customHeight="1" x14ac:dyDescent="0.55000000000000004">
      <c r="D309" s="2"/>
      <c r="E309" s="2"/>
    </row>
    <row r="310" spans="4:5" ht="14.25" customHeight="1" x14ac:dyDescent="0.55000000000000004">
      <c r="D310" s="2"/>
      <c r="E310" s="2"/>
    </row>
    <row r="311" spans="4:5" ht="14.25" customHeight="1" x14ac:dyDescent="0.55000000000000004">
      <c r="D311" s="2"/>
      <c r="E311" s="2"/>
    </row>
    <row r="312" spans="4:5" ht="14.25" customHeight="1" x14ac:dyDescent="0.55000000000000004">
      <c r="D312" s="2"/>
      <c r="E312" s="2"/>
    </row>
    <row r="313" spans="4:5" ht="14.25" customHeight="1" x14ac:dyDescent="0.55000000000000004">
      <c r="D313" s="2"/>
      <c r="E313" s="2"/>
    </row>
    <row r="314" spans="4:5" ht="14.25" customHeight="1" x14ac:dyDescent="0.55000000000000004">
      <c r="D314" s="2"/>
      <c r="E314" s="2"/>
    </row>
    <row r="315" spans="4:5" ht="14.25" customHeight="1" x14ac:dyDescent="0.55000000000000004">
      <c r="D315" s="2"/>
      <c r="E315" s="2"/>
    </row>
    <row r="316" spans="4:5" ht="14.25" customHeight="1" x14ac:dyDescent="0.55000000000000004">
      <c r="D316" s="2"/>
      <c r="E316" s="2"/>
    </row>
    <row r="317" spans="4:5" ht="14.25" customHeight="1" x14ac:dyDescent="0.55000000000000004">
      <c r="D317" s="2"/>
      <c r="E317" s="2"/>
    </row>
    <row r="318" spans="4:5" ht="14.25" customHeight="1" x14ac:dyDescent="0.55000000000000004">
      <c r="D318" s="2"/>
      <c r="E318" s="2"/>
    </row>
    <row r="319" spans="4:5" ht="14.25" customHeight="1" x14ac:dyDescent="0.55000000000000004">
      <c r="D319" s="2"/>
      <c r="E319" s="2"/>
    </row>
    <row r="320" spans="4:5" ht="14.25" customHeight="1" x14ac:dyDescent="0.55000000000000004">
      <c r="D320" s="2"/>
      <c r="E320" s="2"/>
    </row>
    <row r="321" spans="4:5" ht="14.25" customHeight="1" x14ac:dyDescent="0.55000000000000004">
      <c r="D321" s="2"/>
      <c r="E321" s="2"/>
    </row>
    <row r="322" spans="4:5" ht="14.25" customHeight="1" x14ac:dyDescent="0.55000000000000004">
      <c r="D322" s="2"/>
      <c r="E322" s="2"/>
    </row>
    <row r="323" spans="4:5" ht="14.25" customHeight="1" x14ac:dyDescent="0.55000000000000004">
      <c r="D323" s="2"/>
      <c r="E323" s="2"/>
    </row>
    <row r="324" spans="4:5" ht="14.25" customHeight="1" x14ac:dyDescent="0.55000000000000004">
      <c r="D324" s="2"/>
      <c r="E324" s="2"/>
    </row>
    <row r="325" spans="4:5" ht="14.25" customHeight="1" x14ac:dyDescent="0.55000000000000004">
      <c r="D325" s="2"/>
      <c r="E325" s="2"/>
    </row>
    <row r="326" spans="4:5" ht="14.25" customHeight="1" x14ac:dyDescent="0.55000000000000004">
      <c r="D326" s="2"/>
      <c r="E326" s="2"/>
    </row>
    <row r="327" spans="4:5" ht="14.25" customHeight="1" x14ac:dyDescent="0.55000000000000004">
      <c r="D327" s="2"/>
      <c r="E327" s="2"/>
    </row>
    <row r="328" spans="4:5" ht="14.25" customHeight="1" x14ac:dyDescent="0.55000000000000004">
      <c r="D328" s="2"/>
      <c r="E328" s="2"/>
    </row>
    <row r="329" spans="4:5" ht="14.25" customHeight="1" x14ac:dyDescent="0.55000000000000004">
      <c r="D329" s="2"/>
      <c r="E329" s="2"/>
    </row>
    <row r="330" spans="4:5" ht="14.25" customHeight="1" x14ac:dyDescent="0.55000000000000004">
      <c r="D330" s="2"/>
      <c r="E330" s="2"/>
    </row>
    <row r="331" spans="4:5" ht="14.25" customHeight="1" x14ac:dyDescent="0.55000000000000004">
      <c r="D331" s="2"/>
      <c r="E331" s="2"/>
    </row>
    <row r="332" spans="4:5" ht="14.25" customHeight="1" x14ac:dyDescent="0.55000000000000004">
      <c r="D332" s="2"/>
      <c r="E332" s="2"/>
    </row>
    <row r="333" spans="4:5" ht="14.25" customHeight="1" x14ac:dyDescent="0.55000000000000004">
      <c r="D333" s="2"/>
      <c r="E333" s="2"/>
    </row>
    <row r="334" spans="4:5" ht="14.25" customHeight="1" x14ac:dyDescent="0.55000000000000004">
      <c r="D334" s="2"/>
      <c r="E334" s="2"/>
    </row>
    <row r="335" spans="4:5" ht="14.25" customHeight="1" x14ac:dyDescent="0.55000000000000004">
      <c r="D335" s="2"/>
      <c r="E335" s="2"/>
    </row>
    <row r="336" spans="4:5" ht="14.25" customHeight="1" x14ac:dyDescent="0.55000000000000004">
      <c r="D336" s="2"/>
      <c r="E336" s="2"/>
    </row>
    <row r="337" spans="4:5" ht="14.25" customHeight="1" x14ac:dyDescent="0.55000000000000004">
      <c r="D337" s="2"/>
      <c r="E337" s="2"/>
    </row>
    <row r="338" spans="4:5" ht="14.25" customHeight="1" x14ac:dyDescent="0.55000000000000004">
      <c r="D338" s="2"/>
      <c r="E338" s="2"/>
    </row>
    <row r="339" spans="4:5" ht="14.25" customHeight="1" x14ac:dyDescent="0.55000000000000004">
      <c r="D339" s="2"/>
      <c r="E339" s="2"/>
    </row>
    <row r="340" spans="4:5" ht="14.25" customHeight="1" x14ac:dyDescent="0.55000000000000004">
      <c r="D340" s="2"/>
      <c r="E340" s="2"/>
    </row>
    <row r="341" spans="4:5" ht="14.25" customHeight="1" x14ac:dyDescent="0.55000000000000004">
      <c r="D341" s="2"/>
      <c r="E341" s="2"/>
    </row>
    <row r="342" spans="4:5" ht="14.25" customHeight="1" x14ac:dyDescent="0.55000000000000004">
      <c r="D342" s="2"/>
      <c r="E342" s="2"/>
    </row>
    <row r="343" spans="4:5" ht="14.25" customHeight="1" x14ac:dyDescent="0.55000000000000004">
      <c r="D343" s="2"/>
      <c r="E343" s="2"/>
    </row>
    <row r="344" spans="4:5" ht="14.25" customHeight="1" x14ac:dyDescent="0.55000000000000004">
      <c r="D344" s="2"/>
      <c r="E344" s="2"/>
    </row>
    <row r="345" spans="4:5" ht="14.25" customHeight="1" x14ac:dyDescent="0.55000000000000004">
      <c r="D345" s="2"/>
      <c r="E345" s="2"/>
    </row>
    <row r="346" spans="4:5" ht="14.25" customHeight="1" x14ac:dyDescent="0.55000000000000004">
      <c r="D346" s="2"/>
      <c r="E346" s="2"/>
    </row>
    <row r="347" spans="4:5" ht="14.25" customHeight="1" x14ac:dyDescent="0.55000000000000004">
      <c r="D347" s="2"/>
      <c r="E347" s="2"/>
    </row>
    <row r="348" spans="4:5" ht="14.25" customHeight="1" x14ac:dyDescent="0.55000000000000004">
      <c r="D348" s="2"/>
      <c r="E348" s="2"/>
    </row>
    <row r="349" spans="4:5" ht="14.25" customHeight="1" x14ac:dyDescent="0.55000000000000004">
      <c r="D349" s="2"/>
      <c r="E349" s="2"/>
    </row>
    <row r="350" spans="4:5" ht="14.25" customHeight="1" x14ac:dyDescent="0.55000000000000004">
      <c r="D350" s="2"/>
      <c r="E350" s="2"/>
    </row>
    <row r="351" spans="4:5" ht="14.25" customHeight="1" x14ac:dyDescent="0.55000000000000004">
      <c r="D351" s="2"/>
      <c r="E351" s="2"/>
    </row>
    <row r="352" spans="4:5" ht="14.25" customHeight="1" x14ac:dyDescent="0.55000000000000004">
      <c r="D352" s="2"/>
      <c r="E352" s="2"/>
    </row>
    <row r="353" spans="4:5" ht="14.25" customHeight="1" x14ac:dyDescent="0.55000000000000004">
      <c r="D353" s="2"/>
      <c r="E353" s="2"/>
    </row>
    <row r="354" spans="4:5" ht="14.25" customHeight="1" x14ac:dyDescent="0.55000000000000004">
      <c r="D354" s="2"/>
      <c r="E354" s="2"/>
    </row>
    <row r="355" spans="4:5" ht="14.25" customHeight="1" x14ac:dyDescent="0.55000000000000004">
      <c r="D355" s="2"/>
      <c r="E355" s="2"/>
    </row>
    <row r="356" spans="4:5" ht="14.25" customHeight="1" x14ac:dyDescent="0.55000000000000004">
      <c r="D356" s="2"/>
      <c r="E356" s="2"/>
    </row>
    <row r="357" spans="4:5" ht="14.25" customHeight="1" x14ac:dyDescent="0.55000000000000004">
      <c r="D357" s="2"/>
      <c r="E357" s="2"/>
    </row>
    <row r="358" spans="4:5" ht="14.25" customHeight="1" x14ac:dyDescent="0.55000000000000004">
      <c r="D358" s="2"/>
      <c r="E358" s="2"/>
    </row>
    <row r="359" spans="4:5" ht="14.25" customHeight="1" x14ac:dyDescent="0.55000000000000004">
      <c r="D359" s="2"/>
      <c r="E359" s="2"/>
    </row>
    <row r="360" spans="4:5" ht="14.25" customHeight="1" x14ac:dyDescent="0.55000000000000004">
      <c r="D360" s="2"/>
      <c r="E360" s="2"/>
    </row>
    <row r="361" spans="4:5" ht="14.25" customHeight="1" x14ac:dyDescent="0.55000000000000004">
      <c r="D361" s="2"/>
      <c r="E361" s="2"/>
    </row>
    <row r="362" spans="4:5" ht="14.25" customHeight="1" x14ac:dyDescent="0.55000000000000004">
      <c r="D362" s="2"/>
      <c r="E362" s="2"/>
    </row>
    <row r="363" spans="4:5" ht="14.25" customHeight="1" x14ac:dyDescent="0.55000000000000004">
      <c r="D363" s="2"/>
      <c r="E363" s="2"/>
    </row>
    <row r="364" spans="4:5" ht="14.25" customHeight="1" x14ac:dyDescent="0.55000000000000004">
      <c r="D364" s="2"/>
      <c r="E364" s="2"/>
    </row>
    <row r="365" spans="4:5" ht="14.25" customHeight="1" x14ac:dyDescent="0.55000000000000004">
      <c r="D365" s="2"/>
      <c r="E365" s="2"/>
    </row>
    <row r="366" spans="4:5" ht="14.25" customHeight="1" x14ac:dyDescent="0.55000000000000004">
      <c r="D366" s="2"/>
      <c r="E366" s="2"/>
    </row>
    <row r="367" spans="4:5" ht="14.25" customHeight="1" x14ac:dyDescent="0.55000000000000004">
      <c r="D367" s="2"/>
      <c r="E367" s="2"/>
    </row>
    <row r="368" spans="4:5" ht="14.25" customHeight="1" x14ac:dyDescent="0.55000000000000004">
      <c r="D368" s="2"/>
      <c r="E368" s="2"/>
    </row>
    <row r="369" spans="4:5" ht="14.25" customHeight="1" x14ac:dyDescent="0.55000000000000004">
      <c r="D369" s="2"/>
      <c r="E369" s="2"/>
    </row>
    <row r="370" spans="4:5" ht="14.25" customHeight="1" x14ac:dyDescent="0.55000000000000004">
      <c r="D370" s="2"/>
      <c r="E370" s="2"/>
    </row>
    <row r="371" spans="4:5" ht="14.25" customHeight="1" x14ac:dyDescent="0.55000000000000004">
      <c r="D371" s="2"/>
      <c r="E371" s="2"/>
    </row>
    <row r="372" spans="4:5" ht="14.25" customHeight="1" x14ac:dyDescent="0.55000000000000004">
      <c r="D372" s="2"/>
      <c r="E372" s="2"/>
    </row>
    <row r="373" spans="4:5" ht="14.25" customHeight="1" x14ac:dyDescent="0.55000000000000004">
      <c r="D373" s="2"/>
      <c r="E373" s="2"/>
    </row>
    <row r="374" spans="4:5" ht="14.25" customHeight="1" x14ac:dyDescent="0.55000000000000004">
      <c r="D374" s="2"/>
      <c r="E374" s="2"/>
    </row>
    <row r="375" spans="4:5" ht="14.25" customHeight="1" x14ac:dyDescent="0.55000000000000004">
      <c r="D375" s="2"/>
      <c r="E375" s="2"/>
    </row>
    <row r="376" spans="4:5" ht="14.25" customHeight="1" x14ac:dyDescent="0.55000000000000004">
      <c r="D376" s="2"/>
      <c r="E376" s="2"/>
    </row>
    <row r="377" spans="4:5" ht="14.25" customHeight="1" x14ac:dyDescent="0.55000000000000004">
      <c r="D377" s="2"/>
      <c r="E377" s="2"/>
    </row>
    <row r="378" spans="4:5" ht="14.25" customHeight="1" x14ac:dyDescent="0.55000000000000004">
      <c r="D378" s="2"/>
      <c r="E378" s="2"/>
    </row>
    <row r="379" spans="4:5" ht="14.25" customHeight="1" x14ac:dyDescent="0.55000000000000004">
      <c r="D379" s="2"/>
      <c r="E379" s="2"/>
    </row>
    <row r="380" spans="4:5" ht="14.25" customHeight="1" x14ac:dyDescent="0.55000000000000004">
      <c r="D380" s="2"/>
      <c r="E380" s="2"/>
    </row>
    <row r="381" spans="4:5" ht="14.25" customHeight="1" x14ac:dyDescent="0.55000000000000004">
      <c r="D381" s="2"/>
      <c r="E381" s="2"/>
    </row>
    <row r="382" spans="4:5" ht="14.25" customHeight="1" x14ac:dyDescent="0.55000000000000004">
      <c r="D382" s="2"/>
      <c r="E382" s="2"/>
    </row>
    <row r="383" spans="4:5" ht="14.25" customHeight="1" x14ac:dyDescent="0.55000000000000004">
      <c r="D383" s="2"/>
      <c r="E383" s="2"/>
    </row>
    <row r="384" spans="4:5" ht="14.25" customHeight="1" x14ac:dyDescent="0.55000000000000004">
      <c r="D384" s="2"/>
      <c r="E384" s="2"/>
    </row>
    <row r="385" spans="4:5" ht="14.25" customHeight="1" x14ac:dyDescent="0.55000000000000004">
      <c r="D385" s="2"/>
      <c r="E385" s="2"/>
    </row>
    <row r="386" spans="4:5" ht="14.25" customHeight="1" x14ac:dyDescent="0.55000000000000004">
      <c r="D386" s="2"/>
      <c r="E386" s="2"/>
    </row>
    <row r="387" spans="4:5" ht="14.25" customHeight="1" x14ac:dyDescent="0.55000000000000004">
      <c r="D387" s="2"/>
      <c r="E387" s="2"/>
    </row>
    <row r="388" spans="4:5" ht="14.25" customHeight="1" x14ac:dyDescent="0.55000000000000004">
      <c r="D388" s="2"/>
      <c r="E388" s="2"/>
    </row>
    <row r="389" spans="4:5" ht="14.25" customHeight="1" x14ac:dyDescent="0.55000000000000004">
      <c r="D389" s="2"/>
      <c r="E389" s="2"/>
    </row>
    <row r="390" spans="4:5" ht="14.25" customHeight="1" x14ac:dyDescent="0.55000000000000004">
      <c r="D390" s="2"/>
      <c r="E390" s="2"/>
    </row>
    <row r="391" spans="4:5" ht="14.25" customHeight="1" x14ac:dyDescent="0.55000000000000004">
      <c r="D391" s="2"/>
      <c r="E391" s="2"/>
    </row>
    <row r="392" spans="4:5" ht="14.25" customHeight="1" x14ac:dyDescent="0.55000000000000004">
      <c r="D392" s="2"/>
      <c r="E392" s="2"/>
    </row>
    <row r="393" spans="4:5" ht="14.25" customHeight="1" x14ac:dyDescent="0.55000000000000004">
      <c r="D393" s="2"/>
      <c r="E393" s="2"/>
    </row>
    <row r="394" spans="4:5" ht="14.25" customHeight="1" x14ac:dyDescent="0.55000000000000004">
      <c r="D394" s="2"/>
      <c r="E394" s="2"/>
    </row>
    <row r="395" spans="4:5" ht="14.25" customHeight="1" x14ac:dyDescent="0.55000000000000004">
      <c r="D395" s="2"/>
      <c r="E395" s="2"/>
    </row>
    <row r="396" spans="4:5" ht="14.25" customHeight="1" x14ac:dyDescent="0.55000000000000004">
      <c r="D396" s="2"/>
      <c r="E396" s="2"/>
    </row>
    <row r="397" spans="4:5" ht="14.25" customHeight="1" x14ac:dyDescent="0.55000000000000004">
      <c r="D397" s="2"/>
      <c r="E397" s="2"/>
    </row>
    <row r="398" spans="4:5" ht="14.25" customHeight="1" x14ac:dyDescent="0.55000000000000004">
      <c r="D398" s="2"/>
      <c r="E398" s="2"/>
    </row>
    <row r="399" spans="4:5" ht="14.25" customHeight="1" x14ac:dyDescent="0.55000000000000004">
      <c r="D399" s="2"/>
      <c r="E399" s="2"/>
    </row>
    <row r="400" spans="4:5" ht="14.25" customHeight="1" x14ac:dyDescent="0.55000000000000004">
      <c r="D400" s="2"/>
      <c r="E400" s="2"/>
    </row>
    <row r="401" spans="4:5" ht="14.25" customHeight="1" x14ac:dyDescent="0.55000000000000004">
      <c r="D401" s="2"/>
      <c r="E401" s="2"/>
    </row>
    <row r="402" spans="4:5" ht="14.25" customHeight="1" x14ac:dyDescent="0.55000000000000004">
      <c r="D402" s="2"/>
      <c r="E402" s="2"/>
    </row>
    <row r="403" spans="4:5" ht="14.25" customHeight="1" x14ac:dyDescent="0.55000000000000004">
      <c r="D403" s="2"/>
      <c r="E403" s="2"/>
    </row>
    <row r="404" spans="4:5" ht="14.25" customHeight="1" x14ac:dyDescent="0.55000000000000004">
      <c r="D404" s="2"/>
      <c r="E404" s="2"/>
    </row>
    <row r="405" spans="4:5" ht="14.25" customHeight="1" x14ac:dyDescent="0.55000000000000004">
      <c r="D405" s="2"/>
      <c r="E405" s="2"/>
    </row>
    <row r="406" spans="4:5" ht="14.25" customHeight="1" x14ac:dyDescent="0.55000000000000004">
      <c r="D406" s="2"/>
      <c r="E406" s="2"/>
    </row>
    <row r="407" spans="4:5" ht="14.25" customHeight="1" x14ac:dyDescent="0.55000000000000004">
      <c r="D407" s="2"/>
      <c r="E407" s="2"/>
    </row>
    <row r="408" spans="4:5" ht="14.25" customHeight="1" x14ac:dyDescent="0.55000000000000004">
      <c r="D408" s="2"/>
      <c r="E408" s="2"/>
    </row>
    <row r="409" spans="4:5" ht="14.25" customHeight="1" x14ac:dyDescent="0.55000000000000004">
      <c r="D409" s="2"/>
      <c r="E409" s="2"/>
    </row>
    <row r="410" spans="4:5" ht="14.25" customHeight="1" x14ac:dyDescent="0.55000000000000004">
      <c r="D410" s="2"/>
      <c r="E410" s="2"/>
    </row>
    <row r="411" spans="4:5" ht="14.25" customHeight="1" x14ac:dyDescent="0.55000000000000004">
      <c r="D411" s="2"/>
      <c r="E411" s="2"/>
    </row>
    <row r="412" spans="4:5" ht="14.25" customHeight="1" x14ac:dyDescent="0.55000000000000004">
      <c r="D412" s="2"/>
      <c r="E412" s="2"/>
    </row>
    <row r="413" spans="4:5" ht="14.25" customHeight="1" x14ac:dyDescent="0.55000000000000004">
      <c r="D413" s="2"/>
      <c r="E413" s="2"/>
    </row>
    <row r="414" spans="4:5" ht="14.25" customHeight="1" x14ac:dyDescent="0.55000000000000004">
      <c r="D414" s="2"/>
      <c r="E414" s="2"/>
    </row>
    <row r="415" spans="4:5" ht="14.25" customHeight="1" x14ac:dyDescent="0.55000000000000004">
      <c r="D415" s="2"/>
      <c r="E415" s="2"/>
    </row>
    <row r="416" spans="4:5" ht="14.25" customHeight="1" x14ac:dyDescent="0.55000000000000004">
      <c r="D416" s="2"/>
      <c r="E416" s="2"/>
    </row>
    <row r="417" spans="4:5" ht="14.25" customHeight="1" x14ac:dyDescent="0.55000000000000004">
      <c r="D417" s="2"/>
      <c r="E417" s="2"/>
    </row>
    <row r="418" spans="4:5" ht="14.25" customHeight="1" x14ac:dyDescent="0.55000000000000004">
      <c r="D418" s="2"/>
      <c r="E418" s="2"/>
    </row>
    <row r="419" spans="4:5" ht="14.25" customHeight="1" x14ac:dyDescent="0.55000000000000004">
      <c r="D419" s="2"/>
      <c r="E419" s="2"/>
    </row>
    <row r="420" spans="4:5" ht="14.25" customHeight="1" x14ac:dyDescent="0.55000000000000004">
      <c r="D420" s="2"/>
      <c r="E420" s="2"/>
    </row>
    <row r="421" spans="4:5" ht="14.25" customHeight="1" x14ac:dyDescent="0.55000000000000004">
      <c r="D421" s="2"/>
      <c r="E421" s="2"/>
    </row>
    <row r="422" spans="4:5" ht="14.25" customHeight="1" x14ac:dyDescent="0.55000000000000004">
      <c r="D422" s="2"/>
      <c r="E422" s="2"/>
    </row>
    <row r="423" spans="4:5" ht="14.25" customHeight="1" x14ac:dyDescent="0.55000000000000004">
      <c r="D423" s="2"/>
      <c r="E423" s="2"/>
    </row>
    <row r="424" spans="4:5" ht="14.25" customHeight="1" x14ac:dyDescent="0.55000000000000004">
      <c r="D424" s="2"/>
      <c r="E424" s="2"/>
    </row>
    <row r="425" spans="4:5" ht="14.25" customHeight="1" x14ac:dyDescent="0.55000000000000004">
      <c r="D425" s="2"/>
      <c r="E425" s="2"/>
    </row>
    <row r="426" spans="4:5" ht="14.25" customHeight="1" x14ac:dyDescent="0.55000000000000004">
      <c r="D426" s="2"/>
      <c r="E426" s="2"/>
    </row>
    <row r="427" spans="4:5" ht="14.25" customHeight="1" x14ac:dyDescent="0.55000000000000004">
      <c r="D427" s="2"/>
      <c r="E427" s="2"/>
    </row>
    <row r="428" spans="4:5" ht="14.25" customHeight="1" x14ac:dyDescent="0.55000000000000004">
      <c r="D428" s="2"/>
      <c r="E428" s="2"/>
    </row>
    <row r="429" spans="4:5" ht="14.25" customHeight="1" x14ac:dyDescent="0.55000000000000004">
      <c r="D429" s="2"/>
      <c r="E429" s="2"/>
    </row>
    <row r="430" spans="4:5" ht="14.25" customHeight="1" x14ac:dyDescent="0.55000000000000004">
      <c r="D430" s="2"/>
      <c r="E430" s="2"/>
    </row>
    <row r="431" spans="4:5" ht="14.25" customHeight="1" x14ac:dyDescent="0.55000000000000004">
      <c r="D431" s="2"/>
      <c r="E431" s="2"/>
    </row>
    <row r="432" spans="4:5" ht="14.25" customHeight="1" x14ac:dyDescent="0.55000000000000004">
      <c r="D432" s="2"/>
      <c r="E432" s="2"/>
    </row>
    <row r="433" spans="4:5" ht="14.25" customHeight="1" x14ac:dyDescent="0.55000000000000004">
      <c r="D433" s="2"/>
      <c r="E433" s="2"/>
    </row>
    <row r="434" spans="4:5" ht="14.25" customHeight="1" x14ac:dyDescent="0.55000000000000004">
      <c r="D434" s="2"/>
      <c r="E434" s="2"/>
    </row>
    <row r="435" spans="4:5" ht="14.25" customHeight="1" x14ac:dyDescent="0.55000000000000004">
      <c r="D435" s="2"/>
      <c r="E435" s="2"/>
    </row>
    <row r="436" spans="4:5" ht="14.25" customHeight="1" x14ac:dyDescent="0.55000000000000004">
      <c r="D436" s="2"/>
      <c r="E436" s="2"/>
    </row>
    <row r="437" spans="4:5" ht="14.25" customHeight="1" x14ac:dyDescent="0.55000000000000004">
      <c r="D437" s="2"/>
      <c r="E437" s="2"/>
    </row>
    <row r="438" spans="4:5" ht="14.25" customHeight="1" x14ac:dyDescent="0.55000000000000004">
      <c r="D438" s="2"/>
      <c r="E438" s="2"/>
    </row>
    <row r="439" spans="4:5" ht="14.25" customHeight="1" x14ac:dyDescent="0.55000000000000004">
      <c r="D439" s="2"/>
      <c r="E439" s="2"/>
    </row>
    <row r="440" spans="4:5" ht="14.25" customHeight="1" x14ac:dyDescent="0.55000000000000004">
      <c r="D440" s="2"/>
      <c r="E440" s="2"/>
    </row>
    <row r="441" spans="4:5" ht="14.25" customHeight="1" x14ac:dyDescent="0.55000000000000004">
      <c r="D441" s="2"/>
      <c r="E441" s="2"/>
    </row>
    <row r="442" spans="4:5" ht="14.25" customHeight="1" x14ac:dyDescent="0.55000000000000004">
      <c r="D442" s="2"/>
      <c r="E442" s="2"/>
    </row>
    <row r="443" spans="4:5" ht="14.25" customHeight="1" x14ac:dyDescent="0.55000000000000004">
      <c r="D443" s="2"/>
      <c r="E443" s="2"/>
    </row>
    <row r="444" spans="4:5" ht="14.25" customHeight="1" x14ac:dyDescent="0.55000000000000004">
      <c r="D444" s="2"/>
      <c r="E444" s="2"/>
    </row>
    <row r="445" spans="4:5" ht="14.25" customHeight="1" x14ac:dyDescent="0.55000000000000004">
      <c r="D445" s="2"/>
      <c r="E445" s="2"/>
    </row>
    <row r="446" spans="4:5" ht="14.25" customHeight="1" x14ac:dyDescent="0.55000000000000004">
      <c r="D446" s="2"/>
      <c r="E446" s="2"/>
    </row>
    <row r="447" spans="4:5" ht="14.25" customHeight="1" x14ac:dyDescent="0.55000000000000004">
      <c r="D447" s="2"/>
      <c r="E447" s="2"/>
    </row>
    <row r="448" spans="4:5" ht="14.25" customHeight="1" x14ac:dyDescent="0.55000000000000004">
      <c r="D448" s="2"/>
      <c r="E448" s="2"/>
    </row>
    <row r="449" spans="4:5" ht="14.25" customHeight="1" x14ac:dyDescent="0.55000000000000004">
      <c r="D449" s="2"/>
      <c r="E449" s="2"/>
    </row>
    <row r="450" spans="4:5" ht="14.25" customHeight="1" x14ac:dyDescent="0.55000000000000004">
      <c r="D450" s="2"/>
      <c r="E450" s="2"/>
    </row>
    <row r="451" spans="4:5" ht="14.25" customHeight="1" x14ac:dyDescent="0.55000000000000004">
      <c r="D451" s="2"/>
      <c r="E451" s="2"/>
    </row>
    <row r="452" spans="4:5" ht="14.25" customHeight="1" x14ac:dyDescent="0.55000000000000004">
      <c r="D452" s="2"/>
      <c r="E452" s="2"/>
    </row>
    <row r="453" spans="4:5" ht="14.25" customHeight="1" x14ac:dyDescent="0.55000000000000004">
      <c r="D453" s="2"/>
      <c r="E453" s="2"/>
    </row>
    <row r="454" spans="4:5" ht="14.25" customHeight="1" x14ac:dyDescent="0.55000000000000004">
      <c r="D454" s="2"/>
      <c r="E454" s="2"/>
    </row>
    <row r="455" spans="4:5" ht="14.25" customHeight="1" x14ac:dyDescent="0.55000000000000004">
      <c r="D455" s="2"/>
      <c r="E455" s="2"/>
    </row>
    <row r="456" spans="4:5" ht="14.25" customHeight="1" x14ac:dyDescent="0.55000000000000004">
      <c r="D456" s="2"/>
      <c r="E456" s="2"/>
    </row>
    <row r="457" spans="4:5" ht="14.25" customHeight="1" x14ac:dyDescent="0.55000000000000004">
      <c r="D457" s="2"/>
      <c r="E457" s="2"/>
    </row>
    <row r="458" spans="4:5" ht="14.25" customHeight="1" x14ac:dyDescent="0.55000000000000004">
      <c r="D458" s="2"/>
      <c r="E458" s="2"/>
    </row>
    <row r="459" spans="4:5" ht="14.25" customHeight="1" x14ac:dyDescent="0.55000000000000004">
      <c r="D459" s="2"/>
      <c r="E459" s="2"/>
    </row>
    <row r="460" spans="4:5" ht="14.25" customHeight="1" x14ac:dyDescent="0.55000000000000004">
      <c r="D460" s="2"/>
      <c r="E460" s="2"/>
    </row>
    <row r="461" spans="4:5" ht="14.25" customHeight="1" x14ac:dyDescent="0.55000000000000004">
      <c r="D461" s="2"/>
      <c r="E461" s="2"/>
    </row>
    <row r="462" spans="4:5" ht="14.25" customHeight="1" x14ac:dyDescent="0.55000000000000004">
      <c r="D462" s="2"/>
      <c r="E462" s="2"/>
    </row>
    <row r="463" spans="4:5" ht="14.25" customHeight="1" x14ac:dyDescent="0.55000000000000004">
      <c r="D463" s="2"/>
      <c r="E463" s="2"/>
    </row>
    <row r="464" spans="4:5" ht="14.25" customHeight="1" x14ac:dyDescent="0.55000000000000004">
      <c r="D464" s="2"/>
      <c r="E464" s="2"/>
    </row>
    <row r="465" spans="4:5" ht="14.25" customHeight="1" x14ac:dyDescent="0.55000000000000004">
      <c r="D465" s="2"/>
      <c r="E465" s="2"/>
    </row>
    <row r="466" spans="4:5" ht="14.25" customHeight="1" x14ac:dyDescent="0.55000000000000004">
      <c r="D466" s="2"/>
      <c r="E466" s="2"/>
    </row>
    <row r="467" spans="4:5" ht="14.25" customHeight="1" x14ac:dyDescent="0.55000000000000004">
      <c r="D467" s="2"/>
      <c r="E467" s="2"/>
    </row>
    <row r="468" spans="4:5" ht="14.25" customHeight="1" x14ac:dyDescent="0.55000000000000004">
      <c r="D468" s="2"/>
      <c r="E468" s="2"/>
    </row>
    <row r="469" spans="4:5" ht="14.25" customHeight="1" x14ac:dyDescent="0.55000000000000004">
      <c r="D469" s="2"/>
      <c r="E469" s="2"/>
    </row>
    <row r="470" spans="4:5" ht="14.25" customHeight="1" x14ac:dyDescent="0.55000000000000004">
      <c r="D470" s="2"/>
      <c r="E470" s="2"/>
    </row>
    <row r="471" spans="4:5" ht="14.25" customHeight="1" x14ac:dyDescent="0.55000000000000004">
      <c r="D471" s="2"/>
      <c r="E471" s="2"/>
    </row>
    <row r="472" spans="4:5" ht="14.25" customHeight="1" x14ac:dyDescent="0.55000000000000004">
      <c r="D472" s="2"/>
      <c r="E472" s="2"/>
    </row>
    <row r="473" spans="4:5" ht="14.25" customHeight="1" x14ac:dyDescent="0.55000000000000004">
      <c r="D473" s="2"/>
      <c r="E473" s="2"/>
    </row>
    <row r="474" spans="4:5" ht="14.25" customHeight="1" x14ac:dyDescent="0.55000000000000004">
      <c r="D474" s="2"/>
      <c r="E474" s="2"/>
    </row>
    <row r="475" spans="4:5" ht="14.25" customHeight="1" x14ac:dyDescent="0.55000000000000004">
      <c r="D475" s="2"/>
      <c r="E475" s="2"/>
    </row>
    <row r="476" spans="4:5" ht="14.25" customHeight="1" x14ac:dyDescent="0.55000000000000004">
      <c r="D476" s="2"/>
      <c r="E476" s="2"/>
    </row>
    <row r="477" spans="4:5" ht="14.25" customHeight="1" x14ac:dyDescent="0.55000000000000004">
      <c r="D477" s="2"/>
      <c r="E477" s="2"/>
    </row>
    <row r="478" spans="4:5" ht="14.25" customHeight="1" x14ac:dyDescent="0.55000000000000004">
      <c r="D478" s="2"/>
      <c r="E478" s="2"/>
    </row>
    <row r="479" spans="4:5" ht="14.25" customHeight="1" x14ac:dyDescent="0.55000000000000004">
      <c r="D479" s="2"/>
      <c r="E479" s="2"/>
    </row>
    <row r="480" spans="4:5" ht="14.25" customHeight="1" x14ac:dyDescent="0.55000000000000004">
      <c r="D480" s="2"/>
      <c r="E480" s="2"/>
    </row>
    <row r="481" spans="4:5" ht="14.25" customHeight="1" x14ac:dyDescent="0.55000000000000004">
      <c r="D481" s="2"/>
      <c r="E481" s="2"/>
    </row>
    <row r="482" spans="4:5" ht="14.25" customHeight="1" x14ac:dyDescent="0.55000000000000004">
      <c r="D482" s="2"/>
      <c r="E482" s="2"/>
    </row>
    <row r="483" spans="4:5" ht="14.25" customHeight="1" x14ac:dyDescent="0.55000000000000004">
      <c r="D483" s="2"/>
      <c r="E483" s="2"/>
    </row>
    <row r="484" spans="4:5" ht="14.25" customHeight="1" x14ac:dyDescent="0.55000000000000004">
      <c r="D484" s="2"/>
      <c r="E484" s="2"/>
    </row>
    <row r="485" spans="4:5" ht="14.25" customHeight="1" x14ac:dyDescent="0.55000000000000004">
      <c r="D485" s="2"/>
      <c r="E485" s="2"/>
    </row>
    <row r="486" spans="4:5" ht="14.25" customHeight="1" x14ac:dyDescent="0.55000000000000004">
      <c r="D486" s="2"/>
      <c r="E486" s="2"/>
    </row>
    <row r="487" spans="4:5" ht="14.25" customHeight="1" x14ac:dyDescent="0.55000000000000004">
      <c r="D487" s="2"/>
      <c r="E487" s="2"/>
    </row>
    <row r="488" spans="4:5" ht="14.25" customHeight="1" x14ac:dyDescent="0.55000000000000004">
      <c r="D488" s="2"/>
      <c r="E488" s="2"/>
    </row>
    <row r="489" spans="4:5" ht="14.25" customHeight="1" x14ac:dyDescent="0.55000000000000004">
      <c r="D489" s="2"/>
      <c r="E489" s="2"/>
    </row>
    <row r="490" spans="4:5" ht="14.25" customHeight="1" x14ac:dyDescent="0.55000000000000004">
      <c r="D490" s="2"/>
      <c r="E490" s="2"/>
    </row>
    <row r="491" spans="4:5" ht="14.25" customHeight="1" x14ac:dyDescent="0.55000000000000004">
      <c r="D491" s="2"/>
      <c r="E491" s="2"/>
    </row>
    <row r="492" spans="4:5" ht="14.25" customHeight="1" x14ac:dyDescent="0.55000000000000004">
      <c r="D492" s="2"/>
      <c r="E492" s="2"/>
    </row>
    <row r="493" spans="4:5" ht="14.25" customHeight="1" x14ac:dyDescent="0.55000000000000004">
      <c r="D493" s="2"/>
      <c r="E493" s="2"/>
    </row>
    <row r="494" spans="4:5" ht="14.25" customHeight="1" x14ac:dyDescent="0.55000000000000004">
      <c r="D494" s="2"/>
      <c r="E494" s="2"/>
    </row>
    <row r="495" spans="4:5" ht="14.25" customHeight="1" x14ac:dyDescent="0.55000000000000004">
      <c r="D495" s="2"/>
      <c r="E495" s="2"/>
    </row>
    <row r="496" spans="4:5" ht="14.25" customHeight="1" x14ac:dyDescent="0.55000000000000004">
      <c r="D496" s="2"/>
      <c r="E496" s="2"/>
    </row>
    <row r="497" spans="4:5" ht="14.25" customHeight="1" x14ac:dyDescent="0.55000000000000004">
      <c r="D497" s="2"/>
      <c r="E497" s="2"/>
    </row>
    <row r="498" spans="4:5" ht="14.25" customHeight="1" x14ac:dyDescent="0.55000000000000004">
      <c r="D498" s="2"/>
      <c r="E498" s="2"/>
    </row>
    <row r="499" spans="4:5" ht="14.25" customHeight="1" x14ac:dyDescent="0.55000000000000004">
      <c r="D499" s="2"/>
      <c r="E499" s="2"/>
    </row>
    <row r="500" spans="4:5" ht="14.25" customHeight="1" x14ac:dyDescent="0.55000000000000004">
      <c r="D500" s="2"/>
      <c r="E500" s="2"/>
    </row>
    <row r="501" spans="4:5" ht="14.25" customHeight="1" x14ac:dyDescent="0.55000000000000004">
      <c r="D501" s="2"/>
      <c r="E501" s="2"/>
    </row>
    <row r="502" spans="4:5" ht="14.25" customHeight="1" x14ac:dyDescent="0.55000000000000004">
      <c r="D502" s="2"/>
      <c r="E502" s="2"/>
    </row>
    <row r="503" spans="4:5" ht="14.25" customHeight="1" x14ac:dyDescent="0.55000000000000004">
      <c r="D503" s="2"/>
      <c r="E503" s="2"/>
    </row>
    <row r="504" spans="4:5" ht="14.25" customHeight="1" x14ac:dyDescent="0.55000000000000004">
      <c r="D504" s="2"/>
      <c r="E504" s="2"/>
    </row>
    <row r="505" spans="4:5" ht="14.25" customHeight="1" x14ac:dyDescent="0.55000000000000004">
      <c r="D505" s="2"/>
      <c r="E505" s="2"/>
    </row>
    <row r="506" spans="4:5" ht="14.25" customHeight="1" x14ac:dyDescent="0.55000000000000004">
      <c r="D506" s="2"/>
      <c r="E506" s="2"/>
    </row>
    <row r="507" spans="4:5" ht="14.25" customHeight="1" x14ac:dyDescent="0.55000000000000004">
      <c r="D507" s="2"/>
      <c r="E507" s="2"/>
    </row>
    <row r="508" spans="4:5" ht="14.25" customHeight="1" x14ac:dyDescent="0.55000000000000004">
      <c r="D508" s="2"/>
      <c r="E508" s="2"/>
    </row>
    <row r="509" spans="4:5" ht="14.25" customHeight="1" x14ac:dyDescent="0.55000000000000004">
      <c r="D509" s="2"/>
      <c r="E509" s="2"/>
    </row>
    <row r="510" spans="4:5" ht="14.25" customHeight="1" x14ac:dyDescent="0.55000000000000004">
      <c r="D510" s="2"/>
      <c r="E510" s="2"/>
    </row>
    <row r="511" spans="4:5" ht="14.25" customHeight="1" x14ac:dyDescent="0.55000000000000004">
      <c r="D511" s="2"/>
      <c r="E511" s="2"/>
    </row>
    <row r="512" spans="4:5" ht="14.25" customHeight="1" x14ac:dyDescent="0.55000000000000004">
      <c r="D512" s="2"/>
      <c r="E512" s="2"/>
    </row>
    <row r="513" spans="4:5" ht="14.25" customHeight="1" x14ac:dyDescent="0.55000000000000004">
      <c r="D513" s="2"/>
      <c r="E513" s="2"/>
    </row>
    <row r="514" spans="4:5" ht="14.25" customHeight="1" x14ac:dyDescent="0.55000000000000004">
      <c r="D514" s="2"/>
      <c r="E514" s="2"/>
    </row>
    <row r="515" spans="4:5" ht="14.25" customHeight="1" x14ac:dyDescent="0.55000000000000004">
      <c r="D515" s="2"/>
      <c r="E515" s="2"/>
    </row>
    <row r="516" spans="4:5" ht="14.25" customHeight="1" x14ac:dyDescent="0.55000000000000004">
      <c r="D516" s="2"/>
      <c r="E516" s="2"/>
    </row>
    <row r="517" spans="4:5" ht="14.25" customHeight="1" x14ac:dyDescent="0.55000000000000004">
      <c r="D517" s="2"/>
      <c r="E517" s="2"/>
    </row>
    <row r="518" spans="4:5" ht="14.25" customHeight="1" x14ac:dyDescent="0.55000000000000004">
      <c r="D518" s="2"/>
      <c r="E518" s="2"/>
    </row>
    <row r="519" spans="4:5" ht="14.25" customHeight="1" x14ac:dyDescent="0.55000000000000004">
      <c r="D519" s="2"/>
      <c r="E519" s="2"/>
    </row>
    <row r="520" spans="4:5" ht="14.25" customHeight="1" x14ac:dyDescent="0.55000000000000004">
      <c r="D520" s="2"/>
      <c r="E520" s="2"/>
    </row>
    <row r="521" spans="4:5" ht="14.25" customHeight="1" x14ac:dyDescent="0.55000000000000004">
      <c r="D521" s="2"/>
      <c r="E521" s="2"/>
    </row>
    <row r="522" spans="4:5" ht="14.25" customHeight="1" x14ac:dyDescent="0.55000000000000004">
      <c r="D522" s="2"/>
      <c r="E522" s="2"/>
    </row>
    <row r="523" spans="4:5" ht="14.25" customHeight="1" x14ac:dyDescent="0.55000000000000004">
      <c r="D523" s="2"/>
      <c r="E523" s="2"/>
    </row>
    <row r="524" spans="4:5" ht="14.25" customHeight="1" x14ac:dyDescent="0.55000000000000004">
      <c r="D524" s="2"/>
      <c r="E524" s="2"/>
    </row>
    <row r="525" spans="4:5" ht="14.25" customHeight="1" x14ac:dyDescent="0.55000000000000004">
      <c r="D525" s="2"/>
      <c r="E525" s="2"/>
    </row>
    <row r="526" spans="4:5" ht="14.25" customHeight="1" x14ac:dyDescent="0.55000000000000004">
      <c r="D526" s="2"/>
      <c r="E526" s="2"/>
    </row>
    <row r="527" spans="4:5" ht="14.25" customHeight="1" x14ac:dyDescent="0.55000000000000004">
      <c r="D527" s="2"/>
      <c r="E527" s="2"/>
    </row>
    <row r="528" spans="4:5" ht="14.25" customHeight="1" x14ac:dyDescent="0.55000000000000004">
      <c r="D528" s="2"/>
      <c r="E528" s="2"/>
    </row>
    <row r="529" spans="4:5" ht="14.25" customHeight="1" x14ac:dyDescent="0.55000000000000004">
      <c r="D529" s="2"/>
      <c r="E529" s="2"/>
    </row>
    <row r="530" spans="4:5" ht="14.25" customHeight="1" x14ac:dyDescent="0.55000000000000004">
      <c r="D530" s="2"/>
      <c r="E530" s="2"/>
    </row>
    <row r="531" spans="4:5" ht="14.25" customHeight="1" x14ac:dyDescent="0.55000000000000004">
      <c r="D531" s="2"/>
      <c r="E531" s="2"/>
    </row>
    <row r="532" spans="4:5" ht="14.25" customHeight="1" x14ac:dyDescent="0.55000000000000004">
      <c r="D532" s="2"/>
      <c r="E532" s="2"/>
    </row>
    <row r="533" spans="4:5" ht="14.25" customHeight="1" x14ac:dyDescent="0.55000000000000004">
      <c r="D533" s="2"/>
      <c r="E533" s="2"/>
    </row>
    <row r="534" spans="4:5" ht="14.25" customHeight="1" x14ac:dyDescent="0.55000000000000004">
      <c r="D534" s="2"/>
      <c r="E534" s="2"/>
    </row>
    <row r="535" spans="4:5" ht="14.25" customHeight="1" x14ac:dyDescent="0.55000000000000004">
      <c r="D535" s="2"/>
      <c r="E535" s="2"/>
    </row>
    <row r="536" spans="4:5" ht="14.25" customHeight="1" x14ac:dyDescent="0.55000000000000004">
      <c r="D536" s="2"/>
      <c r="E536" s="2"/>
    </row>
    <row r="537" spans="4:5" ht="14.25" customHeight="1" x14ac:dyDescent="0.55000000000000004">
      <c r="D537" s="2"/>
      <c r="E537" s="2"/>
    </row>
    <row r="538" spans="4:5" ht="14.25" customHeight="1" x14ac:dyDescent="0.55000000000000004">
      <c r="D538" s="2"/>
      <c r="E538" s="2"/>
    </row>
    <row r="539" spans="4:5" ht="14.25" customHeight="1" x14ac:dyDescent="0.55000000000000004">
      <c r="D539" s="2"/>
      <c r="E539" s="2"/>
    </row>
    <row r="540" spans="4:5" ht="14.25" customHeight="1" x14ac:dyDescent="0.55000000000000004">
      <c r="D540" s="2"/>
      <c r="E540" s="2"/>
    </row>
    <row r="541" spans="4:5" ht="14.25" customHeight="1" x14ac:dyDescent="0.55000000000000004">
      <c r="D541" s="2"/>
      <c r="E541" s="2"/>
    </row>
    <row r="542" spans="4:5" ht="14.25" customHeight="1" x14ac:dyDescent="0.55000000000000004">
      <c r="D542" s="2"/>
      <c r="E542" s="2"/>
    </row>
    <row r="543" spans="4:5" ht="14.25" customHeight="1" x14ac:dyDescent="0.55000000000000004">
      <c r="D543" s="2"/>
      <c r="E543" s="2"/>
    </row>
    <row r="544" spans="4:5" ht="14.25" customHeight="1" x14ac:dyDescent="0.55000000000000004">
      <c r="D544" s="2"/>
      <c r="E544" s="2"/>
    </row>
    <row r="545" spans="4:5" ht="14.25" customHeight="1" x14ac:dyDescent="0.55000000000000004">
      <c r="D545" s="2"/>
      <c r="E545" s="2"/>
    </row>
    <row r="546" spans="4:5" ht="14.25" customHeight="1" x14ac:dyDescent="0.55000000000000004">
      <c r="D546" s="2"/>
      <c r="E546" s="2"/>
    </row>
    <row r="547" spans="4:5" ht="14.25" customHeight="1" x14ac:dyDescent="0.55000000000000004">
      <c r="D547" s="2"/>
      <c r="E547" s="2"/>
    </row>
    <row r="548" spans="4:5" ht="14.25" customHeight="1" x14ac:dyDescent="0.55000000000000004">
      <c r="D548" s="2"/>
      <c r="E548" s="2"/>
    </row>
    <row r="549" spans="4:5" ht="14.25" customHeight="1" x14ac:dyDescent="0.55000000000000004">
      <c r="D549" s="2"/>
      <c r="E549" s="2"/>
    </row>
    <row r="550" spans="4:5" ht="14.25" customHeight="1" x14ac:dyDescent="0.55000000000000004">
      <c r="D550" s="2"/>
      <c r="E550" s="2"/>
    </row>
    <row r="551" spans="4:5" ht="14.25" customHeight="1" x14ac:dyDescent="0.55000000000000004">
      <c r="D551" s="2"/>
      <c r="E551" s="2"/>
    </row>
    <row r="552" spans="4:5" ht="14.25" customHeight="1" x14ac:dyDescent="0.55000000000000004">
      <c r="D552" s="2"/>
      <c r="E552" s="2"/>
    </row>
    <row r="553" spans="4:5" ht="14.25" customHeight="1" x14ac:dyDescent="0.55000000000000004">
      <c r="D553" s="2"/>
      <c r="E553" s="2"/>
    </row>
    <row r="554" spans="4:5" ht="14.25" customHeight="1" x14ac:dyDescent="0.55000000000000004">
      <c r="D554" s="2"/>
      <c r="E554" s="2"/>
    </row>
    <row r="555" spans="4:5" ht="14.25" customHeight="1" x14ac:dyDescent="0.55000000000000004">
      <c r="D555" s="2"/>
      <c r="E555" s="2"/>
    </row>
    <row r="556" spans="4:5" ht="14.25" customHeight="1" x14ac:dyDescent="0.55000000000000004">
      <c r="D556" s="2"/>
      <c r="E556" s="2"/>
    </row>
    <row r="557" spans="4:5" ht="14.25" customHeight="1" x14ac:dyDescent="0.55000000000000004">
      <c r="D557" s="2"/>
      <c r="E557" s="2"/>
    </row>
    <row r="558" spans="4:5" ht="14.25" customHeight="1" x14ac:dyDescent="0.55000000000000004">
      <c r="D558" s="2"/>
      <c r="E558" s="2"/>
    </row>
    <row r="559" spans="4:5" ht="14.25" customHeight="1" x14ac:dyDescent="0.55000000000000004">
      <c r="D559" s="2"/>
      <c r="E559" s="2"/>
    </row>
    <row r="560" spans="4:5" ht="14.25" customHeight="1" x14ac:dyDescent="0.55000000000000004">
      <c r="D560" s="2"/>
      <c r="E560" s="2"/>
    </row>
    <row r="561" spans="4:5" ht="14.25" customHeight="1" x14ac:dyDescent="0.55000000000000004">
      <c r="D561" s="2"/>
      <c r="E561" s="2"/>
    </row>
    <row r="562" spans="4:5" ht="14.25" customHeight="1" x14ac:dyDescent="0.55000000000000004">
      <c r="D562" s="2"/>
      <c r="E562" s="2"/>
    </row>
    <row r="563" spans="4:5" ht="14.25" customHeight="1" x14ac:dyDescent="0.55000000000000004">
      <c r="D563" s="2"/>
      <c r="E563" s="2"/>
    </row>
    <row r="564" spans="4:5" ht="14.25" customHeight="1" x14ac:dyDescent="0.55000000000000004">
      <c r="D564" s="2"/>
      <c r="E564" s="2"/>
    </row>
    <row r="565" spans="4:5" ht="14.25" customHeight="1" x14ac:dyDescent="0.55000000000000004">
      <c r="D565" s="2"/>
      <c r="E565" s="2"/>
    </row>
    <row r="566" spans="4:5" ht="14.25" customHeight="1" x14ac:dyDescent="0.55000000000000004">
      <c r="D566" s="2"/>
      <c r="E566" s="2"/>
    </row>
    <row r="567" spans="4:5" ht="14.25" customHeight="1" x14ac:dyDescent="0.55000000000000004">
      <c r="D567" s="2"/>
      <c r="E567" s="2"/>
    </row>
    <row r="568" spans="4:5" ht="14.25" customHeight="1" x14ac:dyDescent="0.55000000000000004">
      <c r="D568" s="2"/>
      <c r="E568" s="2"/>
    </row>
    <row r="569" spans="4:5" ht="14.25" customHeight="1" x14ac:dyDescent="0.55000000000000004">
      <c r="D569" s="2"/>
      <c r="E569" s="2"/>
    </row>
    <row r="570" spans="4:5" ht="14.25" customHeight="1" x14ac:dyDescent="0.55000000000000004">
      <c r="D570" s="2"/>
      <c r="E570" s="2"/>
    </row>
    <row r="571" spans="4:5" ht="14.25" customHeight="1" x14ac:dyDescent="0.55000000000000004">
      <c r="D571" s="2"/>
      <c r="E571" s="2"/>
    </row>
    <row r="572" spans="4:5" ht="14.25" customHeight="1" x14ac:dyDescent="0.55000000000000004">
      <c r="D572" s="2"/>
      <c r="E572" s="2"/>
    </row>
    <row r="573" spans="4:5" ht="14.25" customHeight="1" x14ac:dyDescent="0.55000000000000004">
      <c r="D573" s="2"/>
      <c r="E573" s="2"/>
    </row>
    <row r="574" spans="4:5" ht="14.25" customHeight="1" x14ac:dyDescent="0.55000000000000004">
      <c r="D574" s="2"/>
      <c r="E574" s="2"/>
    </row>
    <row r="575" spans="4:5" ht="14.25" customHeight="1" x14ac:dyDescent="0.55000000000000004">
      <c r="D575" s="2"/>
      <c r="E575" s="2"/>
    </row>
    <row r="576" spans="4:5" ht="14.25" customHeight="1" x14ac:dyDescent="0.55000000000000004">
      <c r="D576" s="2"/>
      <c r="E576" s="2"/>
    </row>
    <row r="577" spans="4:5" ht="14.25" customHeight="1" x14ac:dyDescent="0.55000000000000004">
      <c r="D577" s="2"/>
      <c r="E577" s="2"/>
    </row>
    <row r="578" spans="4:5" ht="14.25" customHeight="1" x14ac:dyDescent="0.55000000000000004">
      <c r="D578" s="2"/>
      <c r="E578" s="2"/>
    </row>
    <row r="579" spans="4:5" ht="14.25" customHeight="1" x14ac:dyDescent="0.55000000000000004">
      <c r="D579" s="2"/>
      <c r="E579" s="2"/>
    </row>
    <row r="580" spans="4:5" ht="14.25" customHeight="1" x14ac:dyDescent="0.55000000000000004">
      <c r="D580" s="2"/>
      <c r="E580" s="2"/>
    </row>
    <row r="581" spans="4:5" ht="14.25" customHeight="1" x14ac:dyDescent="0.55000000000000004">
      <c r="D581" s="2"/>
      <c r="E581" s="2"/>
    </row>
    <row r="582" spans="4:5" ht="14.25" customHeight="1" x14ac:dyDescent="0.55000000000000004">
      <c r="D582" s="2"/>
      <c r="E582" s="2"/>
    </row>
    <row r="583" spans="4:5" ht="14.25" customHeight="1" x14ac:dyDescent="0.55000000000000004">
      <c r="D583" s="2"/>
      <c r="E583" s="2"/>
    </row>
    <row r="584" spans="4:5" ht="14.25" customHeight="1" x14ac:dyDescent="0.55000000000000004">
      <c r="D584" s="2"/>
      <c r="E584" s="2"/>
    </row>
    <row r="585" spans="4:5" ht="14.25" customHeight="1" x14ac:dyDescent="0.55000000000000004">
      <c r="D585" s="2"/>
      <c r="E585" s="2"/>
    </row>
    <row r="586" spans="4:5" ht="14.25" customHeight="1" x14ac:dyDescent="0.55000000000000004">
      <c r="D586" s="2"/>
      <c r="E586" s="2"/>
    </row>
    <row r="587" spans="4:5" ht="14.25" customHeight="1" x14ac:dyDescent="0.55000000000000004">
      <c r="D587" s="2"/>
      <c r="E587" s="2"/>
    </row>
    <row r="588" spans="4:5" ht="14.25" customHeight="1" x14ac:dyDescent="0.55000000000000004">
      <c r="D588" s="2"/>
      <c r="E588" s="2"/>
    </row>
    <row r="589" spans="4:5" ht="14.25" customHeight="1" x14ac:dyDescent="0.55000000000000004">
      <c r="D589" s="2"/>
      <c r="E589" s="2"/>
    </row>
    <row r="590" spans="4:5" ht="14.25" customHeight="1" x14ac:dyDescent="0.55000000000000004">
      <c r="D590" s="2"/>
      <c r="E590" s="2"/>
    </row>
    <row r="591" spans="4:5" ht="14.25" customHeight="1" x14ac:dyDescent="0.55000000000000004">
      <c r="D591" s="2"/>
      <c r="E591" s="2"/>
    </row>
    <row r="592" spans="4:5" ht="14.25" customHeight="1" x14ac:dyDescent="0.55000000000000004">
      <c r="D592" s="2"/>
      <c r="E592" s="2"/>
    </row>
    <row r="593" spans="4:5" ht="14.25" customHeight="1" x14ac:dyDescent="0.55000000000000004">
      <c r="D593" s="2"/>
      <c r="E593" s="2"/>
    </row>
    <row r="594" spans="4:5" ht="14.25" customHeight="1" x14ac:dyDescent="0.55000000000000004">
      <c r="D594" s="2"/>
      <c r="E594" s="2"/>
    </row>
    <row r="595" spans="4:5" ht="14.25" customHeight="1" x14ac:dyDescent="0.55000000000000004">
      <c r="D595" s="2"/>
      <c r="E595" s="2"/>
    </row>
    <row r="596" spans="4:5" ht="14.25" customHeight="1" x14ac:dyDescent="0.55000000000000004">
      <c r="D596" s="2"/>
      <c r="E596" s="2"/>
    </row>
    <row r="597" spans="4:5" ht="14.25" customHeight="1" x14ac:dyDescent="0.55000000000000004">
      <c r="D597" s="2"/>
      <c r="E597" s="2"/>
    </row>
    <row r="598" spans="4:5" ht="14.25" customHeight="1" x14ac:dyDescent="0.55000000000000004">
      <c r="D598" s="2"/>
      <c r="E598" s="2"/>
    </row>
    <row r="599" spans="4:5" ht="14.25" customHeight="1" x14ac:dyDescent="0.55000000000000004">
      <c r="D599" s="2"/>
      <c r="E599" s="2"/>
    </row>
    <row r="600" spans="4:5" ht="14.25" customHeight="1" x14ac:dyDescent="0.55000000000000004">
      <c r="D600" s="2"/>
      <c r="E600" s="2"/>
    </row>
    <row r="601" spans="4:5" ht="14.25" customHeight="1" x14ac:dyDescent="0.55000000000000004">
      <c r="D601" s="2"/>
      <c r="E601" s="2"/>
    </row>
    <row r="602" spans="4:5" ht="14.25" customHeight="1" x14ac:dyDescent="0.55000000000000004">
      <c r="D602" s="2"/>
      <c r="E602" s="2"/>
    </row>
    <row r="603" spans="4:5" ht="14.25" customHeight="1" x14ac:dyDescent="0.55000000000000004">
      <c r="D603" s="2"/>
      <c r="E603" s="2"/>
    </row>
    <row r="604" spans="4:5" ht="14.25" customHeight="1" x14ac:dyDescent="0.55000000000000004">
      <c r="D604" s="2"/>
      <c r="E604" s="2"/>
    </row>
    <row r="605" spans="4:5" ht="14.25" customHeight="1" x14ac:dyDescent="0.55000000000000004">
      <c r="D605" s="2"/>
      <c r="E605" s="2"/>
    </row>
    <row r="606" spans="4:5" ht="14.25" customHeight="1" x14ac:dyDescent="0.55000000000000004">
      <c r="D606" s="2"/>
      <c r="E606" s="2"/>
    </row>
    <row r="607" spans="4:5" ht="14.25" customHeight="1" x14ac:dyDescent="0.55000000000000004">
      <c r="D607" s="2"/>
      <c r="E607" s="2"/>
    </row>
    <row r="608" spans="4:5" ht="14.25" customHeight="1" x14ac:dyDescent="0.55000000000000004">
      <c r="D608" s="2"/>
      <c r="E608" s="2"/>
    </row>
    <row r="609" spans="4:5" ht="14.25" customHeight="1" x14ac:dyDescent="0.55000000000000004">
      <c r="D609" s="2"/>
      <c r="E609" s="2"/>
    </row>
    <row r="610" spans="4:5" ht="14.25" customHeight="1" x14ac:dyDescent="0.55000000000000004">
      <c r="D610" s="2"/>
      <c r="E610" s="2"/>
    </row>
    <row r="611" spans="4:5" ht="14.25" customHeight="1" x14ac:dyDescent="0.55000000000000004">
      <c r="D611" s="2"/>
      <c r="E611" s="2"/>
    </row>
    <row r="612" spans="4:5" ht="14.25" customHeight="1" x14ac:dyDescent="0.55000000000000004">
      <c r="D612" s="2"/>
      <c r="E612" s="2"/>
    </row>
    <row r="613" spans="4:5" ht="14.25" customHeight="1" x14ac:dyDescent="0.55000000000000004">
      <c r="D613" s="2"/>
      <c r="E613" s="2"/>
    </row>
    <row r="614" spans="4:5" ht="14.25" customHeight="1" x14ac:dyDescent="0.55000000000000004">
      <c r="D614" s="2"/>
      <c r="E614" s="2"/>
    </row>
    <row r="615" spans="4:5" ht="14.25" customHeight="1" x14ac:dyDescent="0.55000000000000004">
      <c r="D615" s="2"/>
      <c r="E615" s="2"/>
    </row>
    <row r="616" spans="4:5" ht="14.25" customHeight="1" x14ac:dyDescent="0.55000000000000004">
      <c r="D616" s="2"/>
      <c r="E616" s="2"/>
    </row>
    <row r="617" spans="4:5" ht="14.25" customHeight="1" x14ac:dyDescent="0.55000000000000004">
      <c r="D617" s="2"/>
      <c r="E617" s="2"/>
    </row>
    <row r="618" spans="4:5" ht="14.25" customHeight="1" x14ac:dyDescent="0.55000000000000004">
      <c r="D618" s="2"/>
      <c r="E618" s="2"/>
    </row>
    <row r="619" spans="4:5" ht="14.25" customHeight="1" x14ac:dyDescent="0.55000000000000004">
      <c r="D619" s="2"/>
      <c r="E619" s="2"/>
    </row>
    <row r="620" spans="4:5" ht="14.25" customHeight="1" x14ac:dyDescent="0.55000000000000004">
      <c r="D620" s="2"/>
      <c r="E620" s="2"/>
    </row>
    <row r="621" spans="4:5" ht="14.25" customHeight="1" x14ac:dyDescent="0.55000000000000004">
      <c r="D621" s="2"/>
      <c r="E621" s="2"/>
    </row>
    <row r="622" spans="4:5" ht="14.25" customHeight="1" x14ac:dyDescent="0.55000000000000004">
      <c r="D622" s="2"/>
      <c r="E622" s="2"/>
    </row>
    <row r="623" spans="4:5" ht="14.25" customHeight="1" x14ac:dyDescent="0.55000000000000004">
      <c r="D623" s="2"/>
      <c r="E623" s="2"/>
    </row>
    <row r="624" spans="4:5" ht="14.25" customHeight="1" x14ac:dyDescent="0.55000000000000004">
      <c r="D624" s="2"/>
      <c r="E624" s="2"/>
    </row>
    <row r="625" spans="4:5" ht="14.25" customHeight="1" x14ac:dyDescent="0.55000000000000004">
      <c r="D625" s="2"/>
      <c r="E625" s="2"/>
    </row>
    <row r="626" spans="4:5" ht="14.25" customHeight="1" x14ac:dyDescent="0.55000000000000004">
      <c r="D626" s="2"/>
      <c r="E626" s="2"/>
    </row>
    <row r="627" spans="4:5" ht="14.25" customHeight="1" x14ac:dyDescent="0.55000000000000004">
      <c r="D627" s="2"/>
      <c r="E627" s="2"/>
    </row>
    <row r="628" spans="4:5" ht="14.25" customHeight="1" x14ac:dyDescent="0.55000000000000004">
      <c r="D628" s="2"/>
      <c r="E628" s="2"/>
    </row>
    <row r="629" spans="4:5" ht="14.25" customHeight="1" x14ac:dyDescent="0.55000000000000004">
      <c r="D629" s="2"/>
      <c r="E629" s="2"/>
    </row>
    <row r="630" spans="4:5" ht="14.25" customHeight="1" x14ac:dyDescent="0.55000000000000004">
      <c r="D630" s="2"/>
      <c r="E630" s="2"/>
    </row>
    <row r="631" spans="4:5" ht="14.25" customHeight="1" x14ac:dyDescent="0.55000000000000004">
      <c r="D631" s="2"/>
      <c r="E631" s="2"/>
    </row>
    <row r="632" spans="4:5" ht="14.25" customHeight="1" x14ac:dyDescent="0.55000000000000004">
      <c r="D632" s="2"/>
      <c r="E632" s="2"/>
    </row>
    <row r="633" spans="4:5" ht="14.25" customHeight="1" x14ac:dyDescent="0.55000000000000004">
      <c r="D633" s="2"/>
      <c r="E633" s="2"/>
    </row>
    <row r="634" spans="4:5" ht="14.25" customHeight="1" x14ac:dyDescent="0.55000000000000004">
      <c r="D634" s="2"/>
      <c r="E634" s="2"/>
    </row>
    <row r="635" spans="4:5" ht="14.25" customHeight="1" x14ac:dyDescent="0.55000000000000004">
      <c r="D635" s="2"/>
      <c r="E635" s="2"/>
    </row>
    <row r="636" spans="4:5" ht="14.25" customHeight="1" x14ac:dyDescent="0.55000000000000004">
      <c r="D636" s="2"/>
      <c r="E636" s="2"/>
    </row>
    <row r="637" spans="4:5" ht="14.25" customHeight="1" x14ac:dyDescent="0.55000000000000004">
      <c r="D637" s="2"/>
      <c r="E637" s="2"/>
    </row>
    <row r="638" spans="4:5" ht="14.25" customHeight="1" x14ac:dyDescent="0.55000000000000004">
      <c r="D638" s="2"/>
      <c r="E638" s="2"/>
    </row>
    <row r="639" spans="4:5" ht="14.25" customHeight="1" x14ac:dyDescent="0.55000000000000004">
      <c r="D639" s="2"/>
      <c r="E639" s="2"/>
    </row>
    <row r="640" spans="4:5" ht="14.25" customHeight="1" x14ac:dyDescent="0.55000000000000004">
      <c r="D640" s="2"/>
      <c r="E640" s="2"/>
    </row>
    <row r="641" spans="4:5" ht="14.25" customHeight="1" x14ac:dyDescent="0.55000000000000004">
      <c r="D641" s="2"/>
      <c r="E641" s="2"/>
    </row>
    <row r="642" spans="4:5" ht="14.25" customHeight="1" x14ac:dyDescent="0.55000000000000004">
      <c r="D642" s="2"/>
      <c r="E642" s="2"/>
    </row>
    <row r="643" spans="4:5" ht="14.25" customHeight="1" x14ac:dyDescent="0.55000000000000004">
      <c r="D643" s="2"/>
      <c r="E643" s="2"/>
    </row>
    <row r="644" spans="4:5" ht="14.25" customHeight="1" x14ac:dyDescent="0.55000000000000004">
      <c r="D644" s="2"/>
      <c r="E644" s="2"/>
    </row>
    <row r="645" spans="4:5" ht="14.25" customHeight="1" x14ac:dyDescent="0.55000000000000004">
      <c r="D645" s="2"/>
      <c r="E645" s="2"/>
    </row>
    <row r="646" spans="4:5" ht="14.25" customHeight="1" x14ac:dyDescent="0.55000000000000004">
      <c r="D646" s="2"/>
      <c r="E646" s="2"/>
    </row>
    <row r="647" spans="4:5" ht="14.25" customHeight="1" x14ac:dyDescent="0.55000000000000004">
      <c r="D647" s="2"/>
      <c r="E647" s="2"/>
    </row>
    <row r="648" spans="4:5" ht="14.25" customHeight="1" x14ac:dyDescent="0.55000000000000004">
      <c r="D648" s="2"/>
      <c r="E648" s="2"/>
    </row>
    <row r="649" spans="4:5" ht="14.25" customHeight="1" x14ac:dyDescent="0.55000000000000004">
      <c r="D649" s="2"/>
      <c r="E649" s="2"/>
    </row>
    <row r="650" spans="4:5" ht="14.25" customHeight="1" x14ac:dyDescent="0.55000000000000004">
      <c r="D650" s="2"/>
      <c r="E650" s="2"/>
    </row>
    <row r="651" spans="4:5" ht="14.25" customHeight="1" x14ac:dyDescent="0.55000000000000004">
      <c r="D651" s="2"/>
      <c r="E651" s="2"/>
    </row>
    <row r="652" spans="4:5" ht="14.25" customHeight="1" x14ac:dyDescent="0.55000000000000004">
      <c r="D652" s="2"/>
      <c r="E652" s="2"/>
    </row>
    <row r="653" spans="4:5" ht="14.25" customHeight="1" x14ac:dyDescent="0.55000000000000004">
      <c r="D653" s="2"/>
      <c r="E653" s="2"/>
    </row>
    <row r="654" spans="4:5" ht="14.25" customHeight="1" x14ac:dyDescent="0.55000000000000004">
      <c r="D654" s="2"/>
      <c r="E654" s="2"/>
    </row>
    <row r="655" spans="4:5" ht="14.25" customHeight="1" x14ac:dyDescent="0.55000000000000004">
      <c r="D655" s="2"/>
      <c r="E655" s="2"/>
    </row>
    <row r="656" spans="4:5" ht="14.25" customHeight="1" x14ac:dyDescent="0.55000000000000004">
      <c r="D656" s="2"/>
      <c r="E656" s="2"/>
    </row>
    <row r="657" spans="4:5" ht="14.25" customHeight="1" x14ac:dyDescent="0.55000000000000004">
      <c r="D657" s="2"/>
      <c r="E657" s="2"/>
    </row>
    <row r="658" spans="4:5" ht="14.25" customHeight="1" x14ac:dyDescent="0.55000000000000004">
      <c r="D658" s="2"/>
      <c r="E658" s="2"/>
    </row>
    <row r="659" spans="4:5" ht="14.25" customHeight="1" x14ac:dyDescent="0.55000000000000004">
      <c r="D659" s="2"/>
      <c r="E659" s="2"/>
    </row>
    <row r="660" spans="4:5" ht="14.25" customHeight="1" x14ac:dyDescent="0.55000000000000004">
      <c r="D660" s="2"/>
      <c r="E660" s="2"/>
    </row>
    <row r="661" spans="4:5" ht="14.25" customHeight="1" x14ac:dyDescent="0.55000000000000004">
      <c r="D661" s="2"/>
      <c r="E661" s="2"/>
    </row>
    <row r="662" spans="4:5" ht="14.25" customHeight="1" x14ac:dyDescent="0.55000000000000004">
      <c r="D662" s="2"/>
      <c r="E662" s="2"/>
    </row>
    <row r="663" spans="4:5" ht="14.25" customHeight="1" x14ac:dyDescent="0.55000000000000004">
      <c r="D663" s="2"/>
      <c r="E663" s="2"/>
    </row>
    <row r="664" spans="4:5" ht="14.25" customHeight="1" x14ac:dyDescent="0.55000000000000004">
      <c r="D664" s="2"/>
      <c r="E664" s="2"/>
    </row>
    <row r="665" spans="4:5" ht="14.25" customHeight="1" x14ac:dyDescent="0.55000000000000004">
      <c r="D665" s="2"/>
      <c r="E665" s="2"/>
    </row>
    <row r="666" spans="4:5" ht="14.25" customHeight="1" x14ac:dyDescent="0.55000000000000004">
      <c r="D666" s="2"/>
      <c r="E666" s="2"/>
    </row>
    <row r="667" spans="4:5" ht="14.25" customHeight="1" x14ac:dyDescent="0.55000000000000004">
      <c r="D667" s="2"/>
      <c r="E667" s="2"/>
    </row>
    <row r="668" spans="4:5" ht="14.25" customHeight="1" x14ac:dyDescent="0.55000000000000004">
      <c r="D668" s="2"/>
      <c r="E668" s="2"/>
    </row>
    <row r="669" spans="4:5" ht="14.25" customHeight="1" x14ac:dyDescent="0.55000000000000004">
      <c r="D669" s="2"/>
      <c r="E669" s="2"/>
    </row>
    <row r="670" spans="4:5" ht="14.25" customHeight="1" x14ac:dyDescent="0.55000000000000004">
      <c r="D670" s="2"/>
      <c r="E670" s="2"/>
    </row>
    <row r="671" spans="4:5" ht="14.25" customHeight="1" x14ac:dyDescent="0.55000000000000004">
      <c r="D671" s="2"/>
      <c r="E671" s="2"/>
    </row>
    <row r="672" spans="4:5" ht="14.25" customHeight="1" x14ac:dyDescent="0.55000000000000004">
      <c r="D672" s="2"/>
      <c r="E672" s="2"/>
    </row>
    <row r="673" spans="4:5" ht="14.25" customHeight="1" x14ac:dyDescent="0.55000000000000004">
      <c r="D673" s="2"/>
      <c r="E673" s="2"/>
    </row>
    <row r="674" spans="4:5" ht="14.25" customHeight="1" x14ac:dyDescent="0.55000000000000004">
      <c r="D674" s="2"/>
      <c r="E674" s="2"/>
    </row>
    <row r="675" spans="4:5" ht="14.25" customHeight="1" x14ac:dyDescent="0.55000000000000004">
      <c r="D675" s="2"/>
      <c r="E675" s="2"/>
    </row>
    <row r="676" spans="4:5" ht="14.25" customHeight="1" x14ac:dyDescent="0.55000000000000004">
      <c r="D676" s="2"/>
      <c r="E676" s="2"/>
    </row>
    <row r="677" spans="4:5" ht="14.25" customHeight="1" x14ac:dyDescent="0.55000000000000004">
      <c r="D677" s="2"/>
      <c r="E677" s="2"/>
    </row>
    <row r="678" spans="4:5" ht="14.25" customHeight="1" x14ac:dyDescent="0.55000000000000004">
      <c r="D678" s="2"/>
      <c r="E678" s="2"/>
    </row>
    <row r="679" spans="4:5" ht="14.25" customHeight="1" x14ac:dyDescent="0.55000000000000004">
      <c r="D679" s="2"/>
      <c r="E679" s="2"/>
    </row>
    <row r="680" spans="4:5" ht="14.25" customHeight="1" x14ac:dyDescent="0.55000000000000004">
      <c r="D680" s="2"/>
      <c r="E680" s="2"/>
    </row>
    <row r="681" spans="4:5" ht="14.25" customHeight="1" x14ac:dyDescent="0.55000000000000004">
      <c r="D681" s="2"/>
      <c r="E681" s="2"/>
    </row>
    <row r="682" spans="4:5" ht="14.25" customHeight="1" x14ac:dyDescent="0.55000000000000004">
      <c r="D682" s="2"/>
      <c r="E682" s="2"/>
    </row>
    <row r="683" spans="4:5" ht="14.25" customHeight="1" x14ac:dyDescent="0.55000000000000004">
      <c r="D683" s="2"/>
      <c r="E683" s="2"/>
    </row>
    <row r="684" spans="4:5" ht="14.25" customHeight="1" x14ac:dyDescent="0.55000000000000004">
      <c r="D684" s="2"/>
      <c r="E684" s="2"/>
    </row>
    <row r="685" spans="4:5" ht="14.25" customHeight="1" x14ac:dyDescent="0.55000000000000004">
      <c r="D685" s="2"/>
      <c r="E685" s="2"/>
    </row>
    <row r="686" spans="4:5" ht="14.25" customHeight="1" x14ac:dyDescent="0.55000000000000004">
      <c r="D686" s="2"/>
      <c r="E686" s="2"/>
    </row>
    <row r="687" spans="4:5" ht="14.25" customHeight="1" x14ac:dyDescent="0.55000000000000004">
      <c r="D687" s="2"/>
      <c r="E687" s="2"/>
    </row>
    <row r="688" spans="4:5" ht="14.25" customHeight="1" x14ac:dyDescent="0.55000000000000004">
      <c r="D688" s="2"/>
      <c r="E688" s="2"/>
    </row>
    <row r="689" spans="4:5" ht="14.25" customHeight="1" x14ac:dyDescent="0.55000000000000004">
      <c r="D689" s="2"/>
      <c r="E689" s="2"/>
    </row>
    <row r="690" spans="4:5" ht="14.25" customHeight="1" x14ac:dyDescent="0.55000000000000004">
      <c r="D690" s="2"/>
      <c r="E690" s="2"/>
    </row>
    <row r="691" spans="4:5" ht="14.25" customHeight="1" x14ac:dyDescent="0.55000000000000004">
      <c r="D691" s="2"/>
      <c r="E691" s="2"/>
    </row>
    <row r="692" spans="4:5" ht="14.25" customHeight="1" x14ac:dyDescent="0.55000000000000004">
      <c r="D692" s="2"/>
      <c r="E692" s="2"/>
    </row>
    <row r="693" spans="4:5" ht="14.25" customHeight="1" x14ac:dyDescent="0.55000000000000004">
      <c r="D693" s="2"/>
      <c r="E693" s="2"/>
    </row>
    <row r="694" spans="4:5" ht="14.25" customHeight="1" x14ac:dyDescent="0.55000000000000004">
      <c r="D694" s="2"/>
      <c r="E694" s="2"/>
    </row>
    <row r="695" spans="4:5" ht="14.25" customHeight="1" x14ac:dyDescent="0.55000000000000004">
      <c r="D695" s="2"/>
      <c r="E695" s="2"/>
    </row>
    <row r="696" spans="4:5" ht="14.25" customHeight="1" x14ac:dyDescent="0.55000000000000004">
      <c r="D696" s="2"/>
      <c r="E696" s="2"/>
    </row>
    <row r="697" spans="4:5" ht="14.25" customHeight="1" x14ac:dyDescent="0.55000000000000004">
      <c r="D697" s="2"/>
      <c r="E697" s="2"/>
    </row>
    <row r="698" spans="4:5" ht="14.25" customHeight="1" x14ac:dyDescent="0.55000000000000004">
      <c r="D698" s="2"/>
      <c r="E698" s="2"/>
    </row>
    <row r="699" spans="4:5" ht="14.25" customHeight="1" x14ac:dyDescent="0.55000000000000004">
      <c r="D699" s="2"/>
      <c r="E699" s="2"/>
    </row>
    <row r="700" spans="4:5" ht="14.25" customHeight="1" x14ac:dyDescent="0.55000000000000004">
      <c r="D700" s="2"/>
      <c r="E700" s="2"/>
    </row>
    <row r="701" spans="4:5" ht="14.25" customHeight="1" x14ac:dyDescent="0.55000000000000004">
      <c r="D701" s="2"/>
      <c r="E701" s="2"/>
    </row>
    <row r="702" spans="4:5" ht="14.25" customHeight="1" x14ac:dyDescent="0.55000000000000004">
      <c r="D702" s="2"/>
      <c r="E702" s="2"/>
    </row>
    <row r="703" spans="4:5" ht="14.25" customHeight="1" x14ac:dyDescent="0.55000000000000004">
      <c r="D703" s="2"/>
      <c r="E703" s="2"/>
    </row>
    <row r="704" spans="4:5" ht="14.25" customHeight="1" x14ac:dyDescent="0.55000000000000004">
      <c r="D704" s="2"/>
      <c r="E704" s="2"/>
    </row>
    <row r="705" spans="4:5" ht="14.25" customHeight="1" x14ac:dyDescent="0.55000000000000004">
      <c r="D705" s="2"/>
      <c r="E705" s="2"/>
    </row>
    <row r="706" spans="4:5" ht="14.25" customHeight="1" x14ac:dyDescent="0.55000000000000004">
      <c r="D706" s="2"/>
      <c r="E706" s="2"/>
    </row>
    <row r="707" spans="4:5" ht="14.25" customHeight="1" x14ac:dyDescent="0.55000000000000004">
      <c r="D707" s="2"/>
      <c r="E707" s="2"/>
    </row>
    <row r="708" spans="4:5" ht="14.25" customHeight="1" x14ac:dyDescent="0.55000000000000004">
      <c r="D708" s="2"/>
      <c r="E708" s="2"/>
    </row>
    <row r="709" spans="4:5" ht="14.25" customHeight="1" x14ac:dyDescent="0.55000000000000004">
      <c r="D709" s="2"/>
      <c r="E709" s="2"/>
    </row>
    <row r="710" spans="4:5" ht="14.25" customHeight="1" x14ac:dyDescent="0.55000000000000004">
      <c r="D710" s="2"/>
      <c r="E710" s="2"/>
    </row>
    <row r="711" spans="4:5" ht="14.25" customHeight="1" x14ac:dyDescent="0.55000000000000004">
      <c r="D711" s="2"/>
      <c r="E711" s="2"/>
    </row>
    <row r="712" spans="4:5" ht="14.25" customHeight="1" x14ac:dyDescent="0.55000000000000004">
      <c r="D712" s="2"/>
      <c r="E712" s="2"/>
    </row>
    <row r="713" spans="4:5" ht="14.25" customHeight="1" x14ac:dyDescent="0.55000000000000004">
      <c r="D713" s="2"/>
      <c r="E713" s="2"/>
    </row>
    <row r="714" spans="4:5" ht="14.25" customHeight="1" x14ac:dyDescent="0.55000000000000004">
      <c r="D714" s="2"/>
      <c r="E714" s="2"/>
    </row>
    <row r="715" spans="4:5" ht="14.25" customHeight="1" x14ac:dyDescent="0.55000000000000004">
      <c r="D715" s="2"/>
      <c r="E715" s="2"/>
    </row>
    <row r="716" spans="4:5" ht="14.25" customHeight="1" x14ac:dyDescent="0.55000000000000004">
      <c r="D716" s="2"/>
      <c r="E716" s="2"/>
    </row>
    <row r="717" spans="4:5" ht="14.25" customHeight="1" x14ac:dyDescent="0.55000000000000004">
      <c r="D717" s="2"/>
      <c r="E717" s="2"/>
    </row>
    <row r="718" spans="4:5" ht="14.25" customHeight="1" x14ac:dyDescent="0.55000000000000004">
      <c r="D718" s="2"/>
      <c r="E718" s="2"/>
    </row>
    <row r="719" spans="4:5" ht="14.25" customHeight="1" x14ac:dyDescent="0.55000000000000004">
      <c r="D719" s="2"/>
      <c r="E719" s="2"/>
    </row>
    <row r="720" spans="4:5" ht="14.25" customHeight="1" x14ac:dyDescent="0.55000000000000004">
      <c r="D720" s="2"/>
      <c r="E720" s="2"/>
    </row>
    <row r="721" spans="4:5" ht="14.25" customHeight="1" x14ac:dyDescent="0.55000000000000004">
      <c r="D721" s="2"/>
      <c r="E721" s="2"/>
    </row>
    <row r="722" spans="4:5" ht="14.25" customHeight="1" x14ac:dyDescent="0.55000000000000004">
      <c r="D722" s="2"/>
      <c r="E722" s="2"/>
    </row>
    <row r="723" spans="4:5" ht="14.25" customHeight="1" x14ac:dyDescent="0.55000000000000004">
      <c r="D723" s="2"/>
      <c r="E723" s="2"/>
    </row>
    <row r="724" spans="4:5" ht="14.25" customHeight="1" x14ac:dyDescent="0.55000000000000004">
      <c r="D724" s="2"/>
      <c r="E724" s="2"/>
    </row>
    <row r="725" spans="4:5" ht="14.25" customHeight="1" x14ac:dyDescent="0.55000000000000004">
      <c r="D725" s="2"/>
      <c r="E725" s="2"/>
    </row>
    <row r="726" spans="4:5" ht="14.25" customHeight="1" x14ac:dyDescent="0.55000000000000004">
      <c r="D726" s="2"/>
      <c r="E726" s="2"/>
    </row>
    <row r="727" spans="4:5" ht="14.25" customHeight="1" x14ac:dyDescent="0.55000000000000004">
      <c r="D727" s="2"/>
      <c r="E727" s="2"/>
    </row>
    <row r="728" spans="4:5" ht="14.25" customHeight="1" x14ac:dyDescent="0.55000000000000004">
      <c r="D728" s="2"/>
      <c r="E728" s="2"/>
    </row>
    <row r="729" spans="4:5" ht="14.25" customHeight="1" x14ac:dyDescent="0.55000000000000004">
      <c r="D729" s="2"/>
      <c r="E729" s="2"/>
    </row>
    <row r="730" spans="4:5" ht="14.25" customHeight="1" x14ac:dyDescent="0.55000000000000004">
      <c r="D730" s="2"/>
      <c r="E730" s="2"/>
    </row>
    <row r="731" spans="4:5" ht="14.25" customHeight="1" x14ac:dyDescent="0.55000000000000004">
      <c r="D731" s="2"/>
      <c r="E731" s="2"/>
    </row>
    <row r="732" spans="4:5" ht="14.25" customHeight="1" x14ac:dyDescent="0.55000000000000004">
      <c r="D732" s="2"/>
      <c r="E732" s="2"/>
    </row>
    <row r="733" spans="4:5" ht="14.25" customHeight="1" x14ac:dyDescent="0.55000000000000004">
      <c r="D733" s="2"/>
      <c r="E733" s="2"/>
    </row>
    <row r="734" spans="4:5" ht="14.25" customHeight="1" x14ac:dyDescent="0.55000000000000004">
      <c r="D734" s="2"/>
      <c r="E734" s="2"/>
    </row>
    <row r="735" spans="4:5" ht="14.25" customHeight="1" x14ac:dyDescent="0.55000000000000004">
      <c r="D735" s="2"/>
      <c r="E735" s="2"/>
    </row>
    <row r="736" spans="4:5" ht="14.25" customHeight="1" x14ac:dyDescent="0.55000000000000004">
      <c r="D736" s="2"/>
      <c r="E736" s="2"/>
    </row>
    <row r="737" spans="4:5" ht="14.25" customHeight="1" x14ac:dyDescent="0.55000000000000004">
      <c r="D737" s="2"/>
      <c r="E737" s="2"/>
    </row>
    <row r="738" spans="4:5" ht="14.25" customHeight="1" x14ac:dyDescent="0.55000000000000004">
      <c r="D738" s="2"/>
      <c r="E738" s="2"/>
    </row>
    <row r="739" spans="4:5" ht="14.25" customHeight="1" x14ac:dyDescent="0.55000000000000004">
      <c r="D739" s="2"/>
      <c r="E739" s="2"/>
    </row>
    <row r="740" spans="4:5" ht="14.25" customHeight="1" x14ac:dyDescent="0.55000000000000004">
      <c r="D740" s="2"/>
      <c r="E740" s="2"/>
    </row>
    <row r="741" spans="4:5" ht="14.25" customHeight="1" x14ac:dyDescent="0.55000000000000004">
      <c r="D741" s="2"/>
      <c r="E741" s="2"/>
    </row>
    <row r="742" spans="4:5" ht="14.25" customHeight="1" x14ac:dyDescent="0.55000000000000004">
      <c r="D742" s="2"/>
      <c r="E742" s="2"/>
    </row>
    <row r="743" spans="4:5" ht="14.25" customHeight="1" x14ac:dyDescent="0.55000000000000004">
      <c r="D743" s="2"/>
      <c r="E743" s="2"/>
    </row>
    <row r="744" spans="4:5" ht="14.25" customHeight="1" x14ac:dyDescent="0.55000000000000004">
      <c r="D744" s="2"/>
      <c r="E744" s="2"/>
    </row>
    <row r="745" spans="4:5" ht="14.25" customHeight="1" x14ac:dyDescent="0.55000000000000004">
      <c r="D745" s="2"/>
      <c r="E745" s="2"/>
    </row>
    <row r="746" spans="4:5" ht="14.25" customHeight="1" x14ac:dyDescent="0.55000000000000004">
      <c r="D746" s="2"/>
      <c r="E746" s="2"/>
    </row>
    <row r="747" spans="4:5" ht="14.25" customHeight="1" x14ac:dyDescent="0.55000000000000004">
      <c r="D747" s="2"/>
      <c r="E747" s="2"/>
    </row>
    <row r="748" spans="4:5" ht="14.25" customHeight="1" x14ac:dyDescent="0.55000000000000004">
      <c r="D748" s="2"/>
      <c r="E748" s="2"/>
    </row>
    <row r="749" spans="4:5" ht="14.25" customHeight="1" x14ac:dyDescent="0.55000000000000004">
      <c r="D749" s="2"/>
      <c r="E749" s="2"/>
    </row>
    <row r="750" spans="4:5" ht="14.25" customHeight="1" x14ac:dyDescent="0.55000000000000004">
      <c r="D750" s="2"/>
      <c r="E750" s="2"/>
    </row>
    <row r="751" spans="4:5" ht="14.25" customHeight="1" x14ac:dyDescent="0.55000000000000004">
      <c r="D751" s="2"/>
      <c r="E751" s="2"/>
    </row>
    <row r="752" spans="4:5" ht="14.25" customHeight="1" x14ac:dyDescent="0.55000000000000004">
      <c r="D752" s="2"/>
      <c r="E752" s="2"/>
    </row>
    <row r="753" spans="4:5" ht="14.25" customHeight="1" x14ac:dyDescent="0.55000000000000004">
      <c r="D753" s="2"/>
      <c r="E753" s="2"/>
    </row>
    <row r="754" spans="4:5" ht="14.25" customHeight="1" x14ac:dyDescent="0.55000000000000004">
      <c r="D754" s="2"/>
      <c r="E754" s="2"/>
    </row>
    <row r="755" spans="4:5" ht="14.25" customHeight="1" x14ac:dyDescent="0.55000000000000004">
      <c r="D755" s="2"/>
      <c r="E755" s="2"/>
    </row>
    <row r="756" spans="4:5" ht="14.25" customHeight="1" x14ac:dyDescent="0.55000000000000004">
      <c r="D756" s="2"/>
      <c r="E756" s="2"/>
    </row>
    <row r="757" spans="4:5" ht="14.25" customHeight="1" x14ac:dyDescent="0.55000000000000004">
      <c r="D757" s="2"/>
      <c r="E757" s="2"/>
    </row>
    <row r="758" spans="4:5" ht="14.25" customHeight="1" x14ac:dyDescent="0.55000000000000004">
      <c r="D758" s="2"/>
      <c r="E758" s="2"/>
    </row>
    <row r="759" spans="4:5" ht="14.25" customHeight="1" x14ac:dyDescent="0.55000000000000004">
      <c r="D759" s="2"/>
      <c r="E759" s="2"/>
    </row>
    <row r="760" spans="4:5" ht="14.25" customHeight="1" x14ac:dyDescent="0.55000000000000004">
      <c r="D760" s="2"/>
      <c r="E760" s="2"/>
    </row>
    <row r="761" spans="4:5" ht="14.25" customHeight="1" x14ac:dyDescent="0.55000000000000004">
      <c r="D761" s="2"/>
      <c r="E761" s="2"/>
    </row>
    <row r="762" spans="4:5" ht="14.25" customHeight="1" x14ac:dyDescent="0.55000000000000004">
      <c r="D762" s="2"/>
      <c r="E762" s="2"/>
    </row>
    <row r="763" spans="4:5" ht="14.25" customHeight="1" x14ac:dyDescent="0.55000000000000004">
      <c r="D763" s="2"/>
      <c r="E763" s="2"/>
    </row>
    <row r="764" spans="4:5" ht="14.25" customHeight="1" x14ac:dyDescent="0.55000000000000004">
      <c r="D764" s="2"/>
      <c r="E764" s="2"/>
    </row>
    <row r="765" spans="4:5" ht="14.25" customHeight="1" x14ac:dyDescent="0.55000000000000004">
      <c r="D765" s="2"/>
      <c r="E765" s="2"/>
    </row>
    <row r="766" spans="4:5" ht="14.25" customHeight="1" x14ac:dyDescent="0.55000000000000004">
      <c r="D766" s="2"/>
      <c r="E766" s="2"/>
    </row>
    <row r="767" spans="4:5" ht="14.25" customHeight="1" x14ac:dyDescent="0.55000000000000004">
      <c r="D767" s="2"/>
      <c r="E767" s="2"/>
    </row>
    <row r="768" spans="4:5" ht="14.25" customHeight="1" x14ac:dyDescent="0.55000000000000004">
      <c r="D768" s="2"/>
      <c r="E768" s="2"/>
    </row>
    <row r="769" spans="4:5" ht="14.25" customHeight="1" x14ac:dyDescent="0.55000000000000004">
      <c r="D769" s="2"/>
      <c r="E769" s="2"/>
    </row>
    <row r="770" spans="4:5" ht="14.25" customHeight="1" x14ac:dyDescent="0.55000000000000004">
      <c r="D770" s="2"/>
      <c r="E770" s="2"/>
    </row>
    <row r="771" spans="4:5" ht="14.25" customHeight="1" x14ac:dyDescent="0.55000000000000004">
      <c r="D771" s="2"/>
      <c r="E771" s="2"/>
    </row>
    <row r="772" spans="4:5" ht="14.25" customHeight="1" x14ac:dyDescent="0.55000000000000004">
      <c r="D772" s="2"/>
      <c r="E772" s="2"/>
    </row>
    <row r="773" spans="4:5" ht="14.25" customHeight="1" x14ac:dyDescent="0.55000000000000004">
      <c r="D773" s="2"/>
      <c r="E773" s="2"/>
    </row>
    <row r="774" spans="4:5" ht="14.25" customHeight="1" x14ac:dyDescent="0.55000000000000004">
      <c r="D774" s="2"/>
      <c r="E774" s="2"/>
    </row>
    <row r="775" spans="4:5" ht="14.25" customHeight="1" x14ac:dyDescent="0.55000000000000004">
      <c r="D775" s="2"/>
      <c r="E775" s="2"/>
    </row>
    <row r="776" spans="4:5" ht="14.25" customHeight="1" x14ac:dyDescent="0.55000000000000004">
      <c r="D776" s="2"/>
      <c r="E776" s="2"/>
    </row>
    <row r="777" spans="4:5" ht="14.25" customHeight="1" x14ac:dyDescent="0.55000000000000004">
      <c r="D777" s="2"/>
      <c r="E777" s="2"/>
    </row>
    <row r="778" spans="4:5" ht="14.25" customHeight="1" x14ac:dyDescent="0.55000000000000004">
      <c r="D778" s="2"/>
      <c r="E778" s="2"/>
    </row>
    <row r="779" spans="4:5" ht="14.25" customHeight="1" x14ac:dyDescent="0.55000000000000004">
      <c r="D779" s="2"/>
      <c r="E779" s="2"/>
    </row>
    <row r="780" spans="4:5" ht="14.25" customHeight="1" x14ac:dyDescent="0.55000000000000004">
      <c r="D780" s="2"/>
      <c r="E780" s="2"/>
    </row>
    <row r="781" spans="4:5" ht="14.25" customHeight="1" x14ac:dyDescent="0.55000000000000004">
      <c r="D781" s="2"/>
      <c r="E781" s="2"/>
    </row>
    <row r="782" spans="4:5" ht="14.25" customHeight="1" x14ac:dyDescent="0.55000000000000004">
      <c r="D782" s="2"/>
      <c r="E782" s="2"/>
    </row>
    <row r="783" spans="4:5" ht="14.25" customHeight="1" x14ac:dyDescent="0.55000000000000004">
      <c r="D783" s="2"/>
      <c r="E783" s="2"/>
    </row>
    <row r="784" spans="4:5" ht="14.25" customHeight="1" x14ac:dyDescent="0.55000000000000004">
      <c r="D784" s="2"/>
      <c r="E784" s="2"/>
    </row>
    <row r="785" spans="4:5" ht="14.25" customHeight="1" x14ac:dyDescent="0.55000000000000004">
      <c r="D785" s="2"/>
      <c r="E785" s="2"/>
    </row>
    <row r="786" spans="4:5" ht="14.25" customHeight="1" x14ac:dyDescent="0.55000000000000004">
      <c r="D786" s="2"/>
      <c r="E786" s="2"/>
    </row>
    <row r="787" spans="4:5" ht="14.25" customHeight="1" x14ac:dyDescent="0.55000000000000004">
      <c r="D787" s="2"/>
      <c r="E787" s="2"/>
    </row>
    <row r="788" spans="4:5" ht="14.25" customHeight="1" x14ac:dyDescent="0.55000000000000004">
      <c r="D788" s="2"/>
      <c r="E788" s="2"/>
    </row>
    <row r="789" spans="4:5" ht="14.25" customHeight="1" x14ac:dyDescent="0.55000000000000004">
      <c r="D789" s="2"/>
      <c r="E789" s="2"/>
    </row>
    <row r="790" spans="4:5" ht="14.25" customHeight="1" x14ac:dyDescent="0.55000000000000004">
      <c r="D790" s="2"/>
      <c r="E790" s="2"/>
    </row>
    <row r="791" spans="4:5" ht="14.25" customHeight="1" x14ac:dyDescent="0.55000000000000004">
      <c r="D791" s="2"/>
      <c r="E791" s="2"/>
    </row>
    <row r="792" spans="4:5" ht="14.25" customHeight="1" x14ac:dyDescent="0.55000000000000004">
      <c r="D792" s="2"/>
      <c r="E792" s="2"/>
    </row>
    <row r="793" spans="4:5" ht="14.25" customHeight="1" x14ac:dyDescent="0.55000000000000004">
      <c r="D793" s="2"/>
      <c r="E793" s="2"/>
    </row>
    <row r="794" spans="4:5" ht="14.25" customHeight="1" x14ac:dyDescent="0.55000000000000004">
      <c r="D794" s="2"/>
      <c r="E794" s="2"/>
    </row>
    <row r="795" spans="4:5" ht="14.25" customHeight="1" x14ac:dyDescent="0.55000000000000004">
      <c r="D795" s="2"/>
      <c r="E795" s="2"/>
    </row>
    <row r="796" spans="4:5" ht="14.25" customHeight="1" x14ac:dyDescent="0.55000000000000004">
      <c r="D796" s="2"/>
      <c r="E796" s="2"/>
    </row>
    <row r="797" spans="4:5" ht="14.25" customHeight="1" x14ac:dyDescent="0.55000000000000004">
      <c r="D797" s="2"/>
      <c r="E797" s="2"/>
    </row>
    <row r="798" spans="4:5" ht="14.25" customHeight="1" x14ac:dyDescent="0.55000000000000004">
      <c r="D798" s="2"/>
      <c r="E798" s="2"/>
    </row>
    <row r="799" spans="4:5" ht="14.25" customHeight="1" x14ac:dyDescent="0.55000000000000004">
      <c r="D799" s="2"/>
      <c r="E799" s="2"/>
    </row>
    <row r="800" spans="4:5" ht="14.25" customHeight="1" x14ac:dyDescent="0.55000000000000004">
      <c r="D800" s="2"/>
      <c r="E800" s="2"/>
    </row>
    <row r="801" spans="4:5" ht="14.25" customHeight="1" x14ac:dyDescent="0.55000000000000004">
      <c r="D801" s="2"/>
      <c r="E801" s="2"/>
    </row>
    <row r="802" spans="4:5" ht="14.25" customHeight="1" x14ac:dyDescent="0.55000000000000004">
      <c r="D802" s="2"/>
      <c r="E802" s="2"/>
    </row>
    <row r="803" spans="4:5" ht="14.25" customHeight="1" x14ac:dyDescent="0.55000000000000004">
      <c r="D803" s="2"/>
      <c r="E803" s="2"/>
    </row>
    <row r="804" spans="4:5" ht="14.25" customHeight="1" x14ac:dyDescent="0.55000000000000004">
      <c r="D804" s="2"/>
      <c r="E804" s="2"/>
    </row>
    <row r="805" spans="4:5" ht="14.25" customHeight="1" x14ac:dyDescent="0.55000000000000004">
      <c r="D805" s="2"/>
      <c r="E805" s="2"/>
    </row>
    <row r="806" spans="4:5" ht="14.25" customHeight="1" x14ac:dyDescent="0.55000000000000004">
      <c r="D806" s="2"/>
      <c r="E806" s="2"/>
    </row>
    <row r="807" spans="4:5" ht="14.25" customHeight="1" x14ac:dyDescent="0.55000000000000004">
      <c r="D807" s="2"/>
      <c r="E807" s="2"/>
    </row>
    <row r="808" spans="4:5" ht="14.25" customHeight="1" x14ac:dyDescent="0.55000000000000004">
      <c r="D808" s="2"/>
      <c r="E808" s="2"/>
    </row>
    <row r="809" spans="4:5" ht="14.25" customHeight="1" x14ac:dyDescent="0.55000000000000004">
      <c r="D809" s="2"/>
      <c r="E809" s="2"/>
    </row>
    <row r="810" spans="4:5" ht="14.25" customHeight="1" x14ac:dyDescent="0.55000000000000004">
      <c r="D810" s="2"/>
      <c r="E810" s="2"/>
    </row>
    <row r="811" spans="4:5" ht="14.25" customHeight="1" x14ac:dyDescent="0.55000000000000004">
      <c r="D811" s="2"/>
      <c r="E811" s="2"/>
    </row>
    <row r="812" spans="4:5" ht="14.25" customHeight="1" x14ac:dyDescent="0.55000000000000004">
      <c r="D812" s="2"/>
      <c r="E812" s="2"/>
    </row>
    <row r="813" spans="4:5" ht="14.25" customHeight="1" x14ac:dyDescent="0.55000000000000004">
      <c r="D813" s="2"/>
      <c r="E813" s="2"/>
    </row>
    <row r="814" spans="4:5" ht="14.25" customHeight="1" x14ac:dyDescent="0.55000000000000004">
      <c r="D814" s="2"/>
      <c r="E814" s="2"/>
    </row>
    <row r="815" spans="4:5" ht="14.25" customHeight="1" x14ac:dyDescent="0.55000000000000004">
      <c r="D815" s="2"/>
      <c r="E815" s="2"/>
    </row>
    <row r="816" spans="4:5" ht="14.25" customHeight="1" x14ac:dyDescent="0.55000000000000004">
      <c r="D816" s="2"/>
      <c r="E816" s="2"/>
    </row>
    <row r="817" spans="4:5" ht="14.25" customHeight="1" x14ac:dyDescent="0.55000000000000004">
      <c r="D817" s="2"/>
      <c r="E817" s="2"/>
    </row>
    <row r="818" spans="4:5" ht="14.25" customHeight="1" x14ac:dyDescent="0.55000000000000004">
      <c r="D818" s="2"/>
      <c r="E818" s="2"/>
    </row>
    <row r="819" spans="4:5" ht="14.25" customHeight="1" x14ac:dyDescent="0.55000000000000004">
      <c r="D819" s="2"/>
      <c r="E819" s="2"/>
    </row>
    <row r="820" spans="4:5" ht="14.25" customHeight="1" x14ac:dyDescent="0.55000000000000004">
      <c r="D820" s="2"/>
      <c r="E820" s="2"/>
    </row>
    <row r="821" spans="4:5" ht="14.25" customHeight="1" x14ac:dyDescent="0.55000000000000004">
      <c r="D821" s="2"/>
      <c r="E821" s="2"/>
    </row>
    <row r="822" spans="4:5" ht="14.25" customHeight="1" x14ac:dyDescent="0.55000000000000004">
      <c r="D822" s="2"/>
      <c r="E822" s="2"/>
    </row>
    <row r="823" spans="4:5" ht="14.25" customHeight="1" x14ac:dyDescent="0.55000000000000004">
      <c r="D823" s="2"/>
      <c r="E823" s="2"/>
    </row>
    <row r="824" spans="4:5" ht="14.25" customHeight="1" x14ac:dyDescent="0.55000000000000004">
      <c r="D824" s="2"/>
      <c r="E824" s="2"/>
    </row>
    <row r="825" spans="4:5" ht="14.25" customHeight="1" x14ac:dyDescent="0.55000000000000004">
      <c r="D825" s="2"/>
      <c r="E825" s="2"/>
    </row>
    <row r="826" spans="4:5" ht="14.25" customHeight="1" x14ac:dyDescent="0.55000000000000004">
      <c r="D826" s="2"/>
      <c r="E826" s="2"/>
    </row>
    <row r="827" spans="4:5" ht="14.25" customHeight="1" x14ac:dyDescent="0.55000000000000004">
      <c r="D827" s="2"/>
      <c r="E827" s="2"/>
    </row>
    <row r="828" spans="4:5" ht="14.25" customHeight="1" x14ac:dyDescent="0.55000000000000004">
      <c r="D828" s="2"/>
      <c r="E828" s="2"/>
    </row>
    <row r="829" spans="4:5" ht="14.25" customHeight="1" x14ac:dyDescent="0.55000000000000004">
      <c r="D829" s="2"/>
      <c r="E829" s="2"/>
    </row>
    <row r="830" spans="4:5" ht="14.25" customHeight="1" x14ac:dyDescent="0.55000000000000004">
      <c r="D830" s="2"/>
      <c r="E830" s="2"/>
    </row>
    <row r="831" spans="4:5" ht="14.25" customHeight="1" x14ac:dyDescent="0.55000000000000004">
      <c r="D831" s="2"/>
      <c r="E831" s="2"/>
    </row>
    <row r="832" spans="4:5" ht="14.25" customHeight="1" x14ac:dyDescent="0.55000000000000004">
      <c r="D832" s="2"/>
      <c r="E832" s="2"/>
    </row>
    <row r="833" spans="4:5" ht="14.25" customHeight="1" x14ac:dyDescent="0.55000000000000004">
      <c r="D833" s="2"/>
      <c r="E833" s="2"/>
    </row>
    <row r="834" spans="4:5" ht="14.25" customHeight="1" x14ac:dyDescent="0.55000000000000004">
      <c r="D834" s="2"/>
      <c r="E834" s="2"/>
    </row>
    <row r="835" spans="4:5" ht="14.25" customHeight="1" x14ac:dyDescent="0.55000000000000004">
      <c r="D835" s="2"/>
      <c r="E835" s="2"/>
    </row>
    <row r="836" spans="4:5" ht="14.25" customHeight="1" x14ac:dyDescent="0.55000000000000004">
      <c r="D836" s="2"/>
      <c r="E836" s="2"/>
    </row>
    <row r="837" spans="4:5" ht="14.25" customHeight="1" x14ac:dyDescent="0.55000000000000004">
      <c r="D837" s="2"/>
      <c r="E837" s="2"/>
    </row>
    <row r="838" spans="4:5" ht="14.25" customHeight="1" x14ac:dyDescent="0.55000000000000004">
      <c r="D838" s="2"/>
      <c r="E838" s="2"/>
    </row>
    <row r="839" spans="4:5" ht="14.25" customHeight="1" x14ac:dyDescent="0.55000000000000004">
      <c r="D839" s="2"/>
      <c r="E839" s="2"/>
    </row>
    <row r="840" spans="4:5" ht="14.25" customHeight="1" x14ac:dyDescent="0.55000000000000004">
      <c r="D840" s="2"/>
      <c r="E840" s="2"/>
    </row>
    <row r="841" spans="4:5" ht="14.25" customHeight="1" x14ac:dyDescent="0.55000000000000004">
      <c r="D841" s="2"/>
      <c r="E841" s="2"/>
    </row>
    <row r="842" spans="4:5" ht="14.25" customHeight="1" x14ac:dyDescent="0.55000000000000004">
      <c r="D842" s="2"/>
      <c r="E842" s="2"/>
    </row>
    <row r="843" spans="4:5" ht="14.25" customHeight="1" x14ac:dyDescent="0.55000000000000004">
      <c r="D843" s="2"/>
      <c r="E843" s="2"/>
    </row>
    <row r="844" spans="4:5" ht="14.25" customHeight="1" x14ac:dyDescent="0.55000000000000004">
      <c r="D844" s="2"/>
      <c r="E844" s="2"/>
    </row>
    <row r="845" spans="4:5" ht="14.25" customHeight="1" x14ac:dyDescent="0.55000000000000004">
      <c r="D845" s="2"/>
      <c r="E845" s="2"/>
    </row>
    <row r="846" spans="4:5" ht="14.25" customHeight="1" x14ac:dyDescent="0.55000000000000004">
      <c r="D846" s="2"/>
      <c r="E846" s="2"/>
    </row>
    <row r="847" spans="4:5" ht="14.25" customHeight="1" x14ac:dyDescent="0.55000000000000004">
      <c r="D847" s="2"/>
      <c r="E847" s="2"/>
    </row>
    <row r="848" spans="4:5" ht="14.25" customHeight="1" x14ac:dyDescent="0.55000000000000004">
      <c r="D848" s="2"/>
      <c r="E848" s="2"/>
    </row>
    <row r="849" spans="4:5" ht="14.25" customHeight="1" x14ac:dyDescent="0.55000000000000004">
      <c r="D849" s="2"/>
      <c r="E849" s="2"/>
    </row>
    <row r="850" spans="4:5" ht="14.25" customHeight="1" x14ac:dyDescent="0.55000000000000004">
      <c r="D850" s="2"/>
      <c r="E850" s="2"/>
    </row>
    <row r="851" spans="4:5" ht="14.25" customHeight="1" x14ac:dyDescent="0.55000000000000004">
      <c r="D851" s="2"/>
      <c r="E851" s="2"/>
    </row>
    <row r="852" spans="4:5" ht="14.25" customHeight="1" x14ac:dyDescent="0.55000000000000004">
      <c r="D852" s="2"/>
      <c r="E852" s="2"/>
    </row>
    <row r="853" spans="4:5" ht="14.25" customHeight="1" x14ac:dyDescent="0.55000000000000004">
      <c r="D853" s="2"/>
      <c r="E853" s="2"/>
    </row>
    <row r="854" spans="4:5" ht="14.25" customHeight="1" x14ac:dyDescent="0.55000000000000004">
      <c r="D854" s="2"/>
      <c r="E854" s="2"/>
    </row>
    <row r="855" spans="4:5" ht="14.25" customHeight="1" x14ac:dyDescent="0.55000000000000004">
      <c r="D855" s="2"/>
      <c r="E855" s="2"/>
    </row>
    <row r="856" spans="4:5" ht="14.25" customHeight="1" x14ac:dyDescent="0.55000000000000004">
      <c r="D856" s="2"/>
      <c r="E856" s="2"/>
    </row>
    <row r="857" spans="4:5" ht="14.25" customHeight="1" x14ac:dyDescent="0.55000000000000004">
      <c r="D857" s="2"/>
      <c r="E857" s="2"/>
    </row>
    <row r="858" spans="4:5" ht="14.25" customHeight="1" x14ac:dyDescent="0.55000000000000004">
      <c r="D858" s="2"/>
      <c r="E858" s="2"/>
    </row>
    <row r="859" spans="4:5" ht="14.25" customHeight="1" x14ac:dyDescent="0.55000000000000004">
      <c r="D859" s="2"/>
      <c r="E859" s="2"/>
    </row>
    <row r="860" spans="4:5" ht="14.25" customHeight="1" x14ac:dyDescent="0.55000000000000004">
      <c r="D860" s="2"/>
      <c r="E860" s="2"/>
    </row>
    <row r="861" spans="4:5" ht="14.25" customHeight="1" x14ac:dyDescent="0.55000000000000004">
      <c r="D861" s="2"/>
      <c r="E861" s="2"/>
    </row>
    <row r="862" spans="4:5" ht="14.25" customHeight="1" x14ac:dyDescent="0.55000000000000004">
      <c r="D862" s="2"/>
      <c r="E862" s="2"/>
    </row>
    <row r="863" spans="4:5" ht="14.25" customHeight="1" x14ac:dyDescent="0.55000000000000004">
      <c r="D863" s="2"/>
      <c r="E863" s="2"/>
    </row>
    <row r="864" spans="4:5" ht="14.25" customHeight="1" x14ac:dyDescent="0.55000000000000004">
      <c r="D864" s="2"/>
      <c r="E864" s="2"/>
    </row>
    <row r="865" spans="4:5" ht="14.25" customHeight="1" x14ac:dyDescent="0.55000000000000004">
      <c r="D865" s="2"/>
      <c r="E865" s="2"/>
    </row>
    <row r="866" spans="4:5" ht="14.25" customHeight="1" x14ac:dyDescent="0.55000000000000004">
      <c r="D866" s="2"/>
      <c r="E866" s="2"/>
    </row>
    <row r="867" spans="4:5" ht="14.25" customHeight="1" x14ac:dyDescent="0.55000000000000004">
      <c r="D867" s="2"/>
      <c r="E867" s="2"/>
    </row>
    <row r="868" spans="4:5" ht="14.25" customHeight="1" x14ac:dyDescent="0.55000000000000004">
      <c r="D868" s="2"/>
      <c r="E868" s="2"/>
    </row>
    <row r="869" spans="4:5" ht="14.25" customHeight="1" x14ac:dyDescent="0.55000000000000004">
      <c r="D869" s="2"/>
      <c r="E869" s="2"/>
    </row>
    <row r="870" spans="4:5" ht="14.25" customHeight="1" x14ac:dyDescent="0.55000000000000004">
      <c r="D870" s="2"/>
      <c r="E870" s="2"/>
    </row>
    <row r="871" spans="4:5" ht="14.25" customHeight="1" x14ac:dyDescent="0.55000000000000004">
      <c r="D871" s="2"/>
      <c r="E871" s="2"/>
    </row>
    <row r="872" spans="4:5" ht="14.25" customHeight="1" x14ac:dyDescent="0.55000000000000004">
      <c r="D872" s="2"/>
      <c r="E872" s="2"/>
    </row>
    <row r="873" spans="4:5" ht="14.25" customHeight="1" x14ac:dyDescent="0.55000000000000004">
      <c r="D873" s="2"/>
      <c r="E873" s="2"/>
    </row>
    <row r="874" spans="4:5" ht="14.25" customHeight="1" x14ac:dyDescent="0.55000000000000004">
      <c r="D874" s="2"/>
      <c r="E874" s="2"/>
    </row>
    <row r="875" spans="4:5" ht="14.25" customHeight="1" x14ac:dyDescent="0.55000000000000004">
      <c r="D875" s="2"/>
      <c r="E875" s="2"/>
    </row>
    <row r="876" spans="4:5" ht="14.25" customHeight="1" x14ac:dyDescent="0.55000000000000004">
      <c r="D876" s="2"/>
      <c r="E876" s="2"/>
    </row>
    <row r="877" spans="4:5" ht="14.25" customHeight="1" x14ac:dyDescent="0.55000000000000004">
      <c r="D877" s="2"/>
      <c r="E877" s="2"/>
    </row>
    <row r="878" spans="4:5" ht="14.25" customHeight="1" x14ac:dyDescent="0.55000000000000004">
      <c r="D878" s="2"/>
      <c r="E878" s="2"/>
    </row>
    <row r="879" spans="4:5" ht="14.25" customHeight="1" x14ac:dyDescent="0.55000000000000004">
      <c r="D879" s="2"/>
      <c r="E879" s="2"/>
    </row>
    <row r="880" spans="4:5" ht="14.25" customHeight="1" x14ac:dyDescent="0.55000000000000004">
      <c r="D880" s="2"/>
      <c r="E880" s="2"/>
    </row>
    <row r="881" spans="4:5" ht="14.25" customHeight="1" x14ac:dyDescent="0.55000000000000004">
      <c r="D881" s="2"/>
      <c r="E881" s="2"/>
    </row>
    <row r="882" spans="4:5" ht="14.25" customHeight="1" x14ac:dyDescent="0.55000000000000004">
      <c r="D882" s="2"/>
      <c r="E882" s="2"/>
    </row>
    <row r="883" spans="4:5" ht="14.25" customHeight="1" x14ac:dyDescent="0.55000000000000004">
      <c r="D883" s="2"/>
      <c r="E883" s="2"/>
    </row>
    <row r="884" spans="4:5" ht="14.25" customHeight="1" x14ac:dyDescent="0.55000000000000004">
      <c r="D884" s="2"/>
      <c r="E884" s="2"/>
    </row>
    <row r="885" spans="4:5" ht="14.25" customHeight="1" x14ac:dyDescent="0.55000000000000004">
      <c r="D885" s="2"/>
      <c r="E885" s="2"/>
    </row>
    <row r="886" spans="4:5" ht="14.25" customHeight="1" x14ac:dyDescent="0.55000000000000004">
      <c r="D886" s="2"/>
      <c r="E886" s="2"/>
    </row>
    <row r="887" spans="4:5" ht="14.25" customHeight="1" x14ac:dyDescent="0.55000000000000004">
      <c r="D887" s="2"/>
      <c r="E887" s="2"/>
    </row>
    <row r="888" spans="4:5" ht="14.25" customHeight="1" x14ac:dyDescent="0.55000000000000004">
      <c r="D888" s="2"/>
      <c r="E888" s="2"/>
    </row>
    <row r="889" spans="4:5" ht="14.25" customHeight="1" x14ac:dyDescent="0.55000000000000004">
      <c r="D889" s="2"/>
      <c r="E889" s="2"/>
    </row>
    <row r="890" spans="4:5" ht="14.25" customHeight="1" x14ac:dyDescent="0.55000000000000004">
      <c r="D890" s="2"/>
      <c r="E890" s="2"/>
    </row>
    <row r="891" spans="4:5" ht="14.25" customHeight="1" x14ac:dyDescent="0.55000000000000004">
      <c r="D891" s="2"/>
      <c r="E891" s="2"/>
    </row>
    <row r="892" spans="4:5" ht="14.25" customHeight="1" x14ac:dyDescent="0.55000000000000004">
      <c r="D892" s="2"/>
      <c r="E892" s="2"/>
    </row>
    <row r="893" spans="4:5" ht="14.25" customHeight="1" x14ac:dyDescent="0.55000000000000004">
      <c r="D893" s="2"/>
      <c r="E893" s="2"/>
    </row>
    <row r="894" spans="4:5" ht="14.25" customHeight="1" x14ac:dyDescent="0.55000000000000004">
      <c r="D894" s="2"/>
      <c r="E894" s="2"/>
    </row>
    <row r="895" spans="4:5" ht="14.25" customHeight="1" x14ac:dyDescent="0.55000000000000004">
      <c r="D895" s="2"/>
      <c r="E895" s="2"/>
    </row>
    <row r="896" spans="4:5" ht="14.25" customHeight="1" x14ac:dyDescent="0.55000000000000004">
      <c r="D896" s="2"/>
      <c r="E896" s="2"/>
    </row>
    <row r="897" spans="4:5" ht="14.25" customHeight="1" x14ac:dyDescent="0.55000000000000004">
      <c r="D897" s="2"/>
      <c r="E897" s="2"/>
    </row>
    <row r="898" spans="4:5" ht="14.25" customHeight="1" x14ac:dyDescent="0.55000000000000004">
      <c r="D898" s="2"/>
      <c r="E898" s="2"/>
    </row>
    <row r="899" spans="4:5" ht="14.25" customHeight="1" x14ac:dyDescent="0.55000000000000004">
      <c r="D899" s="2"/>
      <c r="E899" s="2"/>
    </row>
    <row r="900" spans="4:5" ht="14.25" customHeight="1" x14ac:dyDescent="0.55000000000000004">
      <c r="D900" s="2"/>
      <c r="E900" s="2"/>
    </row>
    <row r="901" spans="4:5" ht="14.25" customHeight="1" x14ac:dyDescent="0.55000000000000004">
      <c r="D901" s="2"/>
      <c r="E901" s="2"/>
    </row>
    <row r="902" spans="4:5" ht="14.25" customHeight="1" x14ac:dyDescent="0.55000000000000004">
      <c r="D902" s="2"/>
      <c r="E902" s="2"/>
    </row>
    <row r="903" spans="4:5" ht="14.25" customHeight="1" x14ac:dyDescent="0.55000000000000004">
      <c r="D903" s="2"/>
      <c r="E903" s="2"/>
    </row>
    <row r="904" spans="4:5" ht="14.25" customHeight="1" x14ac:dyDescent="0.55000000000000004">
      <c r="D904" s="2"/>
      <c r="E904" s="2"/>
    </row>
    <row r="905" spans="4:5" ht="14.25" customHeight="1" x14ac:dyDescent="0.55000000000000004">
      <c r="D905" s="2"/>
      <c r="E905" s="2"/>
    </row>
    <row r="906" spans="4:5" ht="14.25" customHeight="1" x14ac:dyDescent="0.55000000000000004">
      <c r="D906" s="2"/>
      <c r="E906" s="2"/>
    </row>
    <row r="907" spans="4:5" ht="14.25" customHeight="1" x14ac:dyDescent="0.55000000000000004">
      <c r="D907" s="2"/>
      <c r="E907" s="2"/>
    </row>
    <row r="908" spans="4:5" ht="14.25" customHeight="1" x14ac:dyDescent="0.55000000000000004">
      <c r="D908" s="2"/>
      <c r="E908" s="2"/>
    </row>
    <row r="909" spans="4:5" ht="14.25" customHeight="1" x14ac:dyDescent="0.55000000000000004">
      <c r="D909" s="2"/>
      <c r="E909" s="2"/>
    </row>
    <row r="910" spans="4:5" ht="14.25" customHeight="1" x14ac:dyDescent="0.55000000000000004">
      <c r="D910" s="2"/>
      <c r="E910" s="2"/>
    </row>
    <row r="911" spans="4:5" ht="14.25" customHeight="1" x14ac:dyDescent="0.55000000000000004">
      <c r="D911" s="2"/>
      <c r="E911" s="2"/>
    </row>
    <row r="912" spans="4:5" ht="14.25" customHeight="1" x14ac:dyDescent="0.55000000000000004">
      <c r="D912" s="2"/>
      <c r="E912" s="2"/>
    </row>
    <row r="913" spans="4:5" ht="14.25" customHeight="1" x14ac:dyDescent="0.55000000000000004">
      <c r="D913" s="2"/>
      <c r="E913" s="2"/>
    </row>
    <row r="914" spans="4:5" ht="14.25" customHeight="1" x14ac:dyDescent="0.55000000000000004">
      <c r="D914" s="2"/>
      <c r="E914" s="2"/>
    </row>
    <row r="915" spans="4:5" ht="14.25" customHeight="1" x14ac:dyDescent="0.55000000000000004">
      <c r="D915" s="2"/>
      <c r="E915" s="2"/>
    </row>
    <row r="916" spans="4:5" ht="14.25" customHeight="1" x14ac:dyDescent="0.55000000000000004">
      <c r="D916" s="2"/>
      <c r="E916" s="2"/>
    </row>
    <row r="917" spans="4:5" ht="14.25" customHeight="1" x14ac:dyDescent="0.55000000000000004">
      <c r="D917" s="2"/>
      <c r="E917" s="2"/>
    </row>
    <row r="918" spans="4:5" ht="14.25" customHeight="1" x14ac:dyDescent="0.55000000000000004">
      <c r="D918" s="2"/>
      <c r="E918" s="2"/>
    </row>
    <row r="919" spans="4:5" ht="14.25" customHeight="1" x14ac:dyDescent="0.55000000000000004">
      <c r="D919" s="2"/>
      <c r="E919" s="2"/>
    </row>
    <row r="920" spans="4:5" ht="14.25" customHeight="1" x14ac:dyDescent="0.55000000000000004">
      <c r="D920" s="2"/>
      <c r="E920" s="2"/>
    </row>
    <row r="921" spans="4:5" ht="14.25" customHeight="1" x14ac:dyDescent="0.55000000000000004">
      <c r="D921" s="2"/>
      <c r="E921" s="2"/>
    </row>
    <row r="922" spans="4:5" ht="14.25" customHeight="1" x14ac:dyDescent="0.55000000000000004">
      <c r="D922" s="2"/>
      <c r="E922" s="2"/>
    </row>
    <row r="923" spans="4:5" ht="14.25" customHeight="1" x14ac:dyDescent="0.55000000000000004">
      <c r="D923" s="2"/>
      <c r="E923" s="2"/>
    </row>
    <row r="924" spans="4:5" ht="14.25" customHeight="1" x14ac:dyDescent="0.55000000000000004">
      <c r="D924" s="2"/>
      <c r="E924" s="2"/>
    </row>
    <row r="925" spans="4:5" ht="14.25" customHeight="1" x14ac:dyDescent="0.55000000000000004">
      <c r="D925" s="2"/>
      <c r="E925" s="2"/>
    </row>
    <row r="926" spans="4:5" ht="14.25" customHeight="1" x14ac:dyDescent="0.55000000000000004">
      <c r="D926" s="2"/>
      <c r="E926" s="2"/>
    </row>
    <row r="927" spans="4:5" ht="14.25" customHeight="1" x14ac:dyDescent="0.55000000000000004">
      <c r="D927" s="2"/>
      <c r="E927" s="2"/>
    </row>
    <row r="928" spans="4:5" ht="14.25" customHeight="1" x14ac:dyDescent="0.55000000000000004">
      <c r="D928" s="2"/>
      <c r="E928" s="2"/>
    </row>
    <row r="929" spans="4:5" ht="14.25" customHeight="1" x14ac:dyDescent="0.55000000000000004">
      <c r="D929" s="2"/>
      <c r="E929" s="2"/>
    </row>
    <row r="930" spans="4:5" ht="14.25" customHeight="1" x14ac:dyDescent="0.55000000000000004">
      <c r="D930" s="2"/>
      <c r="E930" s="2"/>
    </row>
    <row r="931" spans="4:5" ht="14.25" customHeight="1" x14ac:dyDescent="0.55000000000000004">
      <c r="D931" s="2"/>
      <c r="E931" s="2"/>
    </row>
    <row r="932" spans="4:5" ht="14.25" customHeight="1" x14ac:dyDescent="0.55000000000000004">
      <c r="D932" s="2"/>
      <c r="E932" s="2"/>
    </row>
    <row r="933" spans="4:5" ht="14.25" customHeight="1" x14ac:dyDescent="0.55000000000000004">
      <c r="D933" s="2"/>
      <c r="E933" s="2"/>
    </row>
    <row r="934" spans="4:5" ht="14.25" customHeight="1" x14ac:dyDescent="0.55000000000000004">
      <c r="D934" s="2"/>
      <c r="E934" s="2"/>
    </row>
    <row r="935" spans="4:5" ht="14.25" customHeight="1" x14ac:dyDescent="0.55000000000000004">
      <c r="D935" s="2"/>
      <c r="E935" s="2"/>
    </row>
    <row r="936" spans="4:5" ht="14.25" customHeight="1" x14ac:dyDescent="0.55000000000000004">
      <c r="D936" s="2"/>
      <c r="E936" s="2"/>
    </row>
    <row r="937" spans="4:5" ht="14.25" customHeight="1" x14ac:dyDescent="0.55000000000000004">
      <c r="D937" s="2"/>
      <c r="E937" s="2"/>
    </row>
    <row r="938" spans="4:5" ht="14.25" customHeight="1" x14ac:dyDescent="0.55000000000000004">
      <c r="D938" s="2"/>
      <c r="E938" s="2"/>
    </row>
    <row r="939" spans="4:5" ht="14.25" customHeight="1" x14ac:dyDescent="0.55000000000000004">
      <c r="D939" s="2"/>
      <c r="E939" s="2"/>
    </row>
    <row r="940" spans="4:5" ht="14.25" customHeight="1" x14ac:dyDescent="0.55000000000000004">
      <c r="D940" s="2"/>
      <c r="E940" s="2"/>
    </row>
    <row r="941" spans="4:5" ht="14.25" customHeight="1" x14ac:dyDescent="0.55000000000000004">
      <c r="D941" s="2"/>
      <c r="E941" s="2"/>
    </row>
    <row r="942" spans="4:5" ht="14.25" customHeight="1" x14ac:dyDescent="0.55000000000000004">
      <c r="D942" s="2"/>
      <c r="E942" s="2"/>
    </row>
    <row r="943" spans="4:5" ht="14.25" customHeight="1" x14ac:dyDescent="0.55000000000000004">
      <c r="D943" s="2"/>
      <c r="E943" s="2"/>
    </row>
    <row r="944" spans="4:5" ht="14.25" customHeight="1" x14ac:dyDescent="0.55000000000000004">
      <c r="D944" s="2"/>
      <c r="E944" s="2"/>
    </row>
    <row r="945" spans="4:5" ht="14.25" customHeight="1" x14ac:dyDescent="0.55000000000000004">
      <c r="D945" s="2"/>
      <c r="E945" s="2"/>
    </row>
    <row r="946" spans="4:5" ht="14.25" customHeight="1" x14ac:dyDescent="0.55000000000000004">
      <c r="D946" s="2"/>
      <c r="E946" s="2"/>
    </row>
    <row r="947" spans="4:5" ht="14.25" customHeight="1" x14ac:dyDescent="0.55000000000000004">
      <c r="D947" s="2"/>
      <c r="E947" s="2"/>
    </row>
    <row r="948" spans="4:5" ht="14.25" customHeight="1" x14ac:dyDescent="0.55000000000000004">
      <c r="D948" s="2"/>
      <c r="E948" s="2"/>
    </row>
    <row r="949" spans="4:5" ht="14.25" customHeight="1" x14ac:dyDescent="0.55000000000000004">
      <c r="D949" s="2"/>
      <c r="E949" s="2"/>
    </row>
    <row r="950" spans="4:5" ht="14.25" customHeight="1" x14ac:dyDescent="0.55000000000000004">
      <c r="D950" s="2"/>
      <c r="E950" s="2"/>
    </row>
    <row r="951" spans="4:5" ht="14.25" customHeight="1" x14ac:dyDescent="0.55000000000000004">
      <c r="D951" s="2"/>
      <c r="E951" s="2"/>
    </row>
    <row r="952" spans="4:5" ht="14.25" customHeight="1" x14ac:dyDescent="0.55000000000000004">
      <c r="D952" s="2"/>
      <c r="E952" s="2"/>
    </row>
    <row r="953" spans="4:5" ht="14.25" customHeight="1" x14ac:dyDescent="0.55000000000000004">
      <c r="D953" s="2"/>
      <c r="E953" s="2"/>
    </row>
    <row r="954" spans="4:5" ht="14.25" customHeight="1" x14ac:dyDescent="0.55000000000000004">
      <c r="D954" s="2"/>
      <c r="E954" s="2"/>
    </row>
    <row r="955" spans="4:5" ht="14.25" customHeight="1" x14ac:dyDescent="0.55000000000000004">
      <c r="D955" s="2"/>
      <c r="E955" s="2"/>
    </row>
    <row r="956" spans="4:5" ht="14.25" customHeight="1" x14ac:dyDescent="0.55000000000000004">
      <c r="D956" s="2"/>
      <c r="E956" s="2"/>
    </row>
    <row r="957" spans="4:5" ht="14.25" customHeight="1" x14ac:dyDescent="0.55000000000000004">
      <c r="D957" s="2"/>
      <c r="E957" s="2"/>
    </row>
    <row r="958" spans="4:5" ht="14.25" customHeight="1" x14ac:dyDescent="0.55000000000000004">
      <c r="D958" s="2"/>
      <c r="E958" s="2"/>
    </row>
    <row r="959" spans="4:5" ht="14.25" customHeight="1" x14ac:dyDescent="0.55000000000000004">
      <c r="D959" s="2"/>
      <c r="E959" s="2"/>
    </row>
    <row r="960" spans="4:5" ht="14.25" customHeight="1" x14ac:dyDescent="0.55000000000000004">
      <c r="D960" s="2"/>
      <c r="E960" s="2"/>
    </row>
    <row r="961" spans="4:5" ht="14.25" customHeight="1" x14ac:dyDescent="0.55000000000000004">
      <c r="D961" s="2"/>
      <c r="E961" s="2"/>
    </row>
    <row r="962" spans="4:5" ht="14.25" customHeight="1" x14ac:dyDescent="0.55000000000000004">
      <c r="D962" s="2"/>
      <c r="E962" s="2"/>
    </row>
    <row r="963" spans="4:5" ht="14.25" customHeight="1" x14ac:dyDescent="0.55000000000000004">
      <c r="D963" s="2"/>
      <c r="E963" s="2"/>
    </row>
    <row r="964" spans="4:5" ht="14.25" customHeight="1" x14ac:dyDescent="0.55000000000000004">
      <c r="D964" s="2"/>
      <c r="E964" s="2"/>
    </row>
    <row r="965" spans="4:5" ht="14.25" customHeight="1" x14ac:dyDescent="0.55000000000000004">
      <c r="D965" s="2"/>
      <c r="E965" s="2"/>
    </row>
    <row r="966" spans="4:5" ht="14.25" customHeight="1" x14ac:dyDescent="0.55000000000000004">
      <c r="D966" s="2"/>
      <c r="E966" s="2"/>
    </row>
    <row r="967" spans="4:5" ht="14.25" customHeight="1" x14ac:dyDescent="0.55000000000000004">
      <c r="D967" s="2"/>
      <c r="E967" s="2"/>
    </row>
    <row r="968" spans="4:5" ht="14.25" customHeight="1" x14ac:dyDescent="0.55000000000000004">
      <c r="D968" s="2"/>
      <c r="E968" s="2"/>
    </row>
    <row r="969" spans="4:5" ht="14.25" customHeight="1" x14ac:dyDescent="0.55000000000000004">
      <c r="D969" s="2"/>
      <c r="E969" s="2"/>
    </row>
    <row r="970" spans="4:5" ht="14.25" customHeight="1" x14ac:dyDescent="0.55000000000000004">
      <c r="D970" s="2"/>
      <c r="E970" s="2"/>
    </row>
    <row r="971" spans="4:5" ht="14.25" customHeight="1" x14ac:dyDescent="0.55000000000000004">
      <c r="D971" s="2"/>
      <c r="E971" s="2"/>
    </row>
    <row r="972" spans="4:5" ht="14.25" customHeight="1" x14ac:dyDescent="0.55000000000000004">
      <c r="D972" s="2"/>
      <c r="E972" s="2"/>
    </row>
    <row r="973" spans="4:5" ht="14.25" customHeight="1" x14ac:dyDescent="0.55000000000000004">
      <c r="D973" s="2"/>
      <c r="E973" s="2"/>
    </row>
    <row r="974" spans="4:5" ht="14.25" customHeight="1" x14ac:dyDescent="0.55000000000000004">
      <c r="D974" s="2"/>
      <c r="E974" s="2"/>
    </row>
    <row r="975" spans="4:5" ht="14.25" customHeight="1" x14ac:dyDescent="0.55000000000000004">
      <c r="D975" s="2"/>
      <c r="E975" s="2"/>
    </row>
    <row r="976" spans="4:5" ht="14.25" customHeight="1" x14ac:dyDescent="0.55000000000000004">
      <c r="D976" s="2"/>
      <c r="E976" s="2"/>
    </row>
    <row r="977" spans="4:5" ht="14.25" customHeight="1" x14ac:dyDescent="0.55000000000000004">
      <c r="D977" s="2"/>
      <c r="E977" s="2"/>
    </row>
    <row r="978" spans="4:5" ht="14.25" customHeight="1" x14ac:dyDescent="0.55000000000000004">
      <c r="D978" s="2"/>
      <c r="E978" s="2"/>
    </row>
    <row r="979" spans="4:5" ht="14.25" customHeight="1" x14ac:dyDescent="0.55000000000000004">
      <c r="D979" s="2"/>
      <c r="E979" s="2"/>
    </row>
    <row r="980" spans="4:5" ht="14.25" customHeight="1" x14ac:dyDescent="0.55000000000000004">
      <c r="D980" s="2"/>
      <c r="E980" s="2"/>
    </row>
    <row r="981" spans="4:5" ht="14.25" customHeight="1" x14ac:dyDescent="0.55000000000000004">
      <c r="D981" s="2"/>
      <c r="E981" s="2"/>
    </row>
    <row r="982" spans="4:5" ht="14.25" customHeight="1" x14ac:dyDescent="0.55000000000000004">
      <c r="D982" s="2"/>
      <c r="E982" s="2"/>
    </row>
    <row r="983" spans="4:5" ht="14.25" customHeight="1" x14ac:dyDescent="0.55000000000000004">
      <c r="D983" s="2"/>
      <c r="E983" s="2"/>
    </row>
    <row r="984" spans="4:5" ht="14.25" customHeight="1" x14ac:dyDescent="0.55000000000000004">
      <c r="D984" s="2"/>
      <c r="E984" s="2"/>
    </row>
    <row r="985" spans="4:5" ht="14.25" customHeight="1" x14ac:dyDescent="0.55000000000000004">
      <c r="D985" s="2"/>
      <c r="E985" s="2"/>
    </row>
    <row r="986" spans="4:5" ht="14.25" customHeight="1" x14ac:dyDescent="0.55000000000000004">
      <c r="D986" s="2"/>
      <c r="E986" s="2"/>
    </row>
    <row r="987" spans="4:5" ht="14.25" customHeight="1" x14ac:dyDescent="0.55000000000000004">
      <c r="D987" s="2"/>
      <c r="E987" s="2"/>
    </row>
    <row r="988" spans="4:5" ht="14.25" customHeight="1" x14ac:dyDescent="0.55000000000000004">
      <c r="D988" s="2"/>
      <c r="E988" s="2"/>
    </row>
    <row r="989" spans="4:5" ht="14.25" customHeight="1" x14ac:dyDescent="0.55000000000000004">
      <c r="D989" s="2"/>
      <c r="E989" s="2"/>
    </row>
    <row r="990" spans="4:5" ht="14.25" customHeight="1" x14ac:dyDescent="0.55000000000000004">
      <c r="D990" s="2"/>
      <c r="E990" s="2"/>
    </row>
    <row r="991" spans="4:5" ht="14.25" customHeight="1" x14ac:dyDescent="0.55000000000000004">
      <c r="D991" s="2"/>
      <c r="E991" s="2"/>
    </row>
    <row r="992" spans="4:5" ht="14.25" customHeight="1" x14ac:dyDescent="0.55000000000000004">
      <c r="D992" s="2"/>
      <c r="E992" s="2"/>
    </row>
    <row r="993" spans="4:5" ht="14.25" customHeight="1" x14ac:dyDescent="0.55000000000000004">
      <c r="D993" s="2"/>
      <c r="E993" s="2"/>
    </row>
    <row r="994" spans="4:5" ht="14.25" customHeight="1" x14ac:dyDescent="0.55000000000000004">
      <c r="D994" s="2"/>
      <c r="E994" s="2"/>
    </row>
    <row r="995" spans="4:5" ht="14.25" customHeight="1" x14ac:dyDescent="0.55000000000000004">
      <c r="D995" s="2"/>
      <c r="E995" s="2"/>
    </row>
    <row r="996" spans="4:5" ht="14.25" customHeight="1" x14ac:dyDescent="0.55000000000000004">
      <c r="D996" s="2"/>
      <c r="E996" s="2"/>
    </row>
    <row r="997" spans="4:5" ht="14.25" customHeight="1" x14ac:dyDescent="0.55000000000000004">
      <c r="D997" s="2"/>
      <c r="E997" s="2"/>
    </row>
    <row r="998" spans="4:5" ht="14.25" customHeight="1" x14ac:dyDescent="0.55000000000000004">
      <c r="D998" s="2"/>
      <c r="E998" s="2"/>
    </row>
    <row r="999" spans="4:5" ht="14.25" customHeight="1" x14ac:dyDescent="0.55000000000000004">
      <c r="D999" s="2"/>
      <c r="E999" s="2"/>
    </row>
    <row r="1000" spans="4:5" ht="14.25" customHeight="1" x14ac:dyDescent="0.55000000000000004">
      <c r="D1000" s="2"/>
      <c r="E1000" s="2"/>
    </row>
    <row r="1001" spans="4:5" ht="14.25" customHeight="1" x14ac:dyDescent="0.55000000000000004">
      <c r="D1001" s="2"/>
      <c r="E1001" s="2"/>
    </row>
    <row r="1002" spans="4:5" ht="14.25" customHeight="1" x14ac:dyDescent="0.55000000000000004">
      <c r="D1002" s="2"/>
      <c r="E1002" s="2"/>
    </row>
    <row r="1003" spans="4:5" ht="14.25" customHeight="1" x14ac:dyDescent="0.55000000000000004">
      <c r="D1003" s="2"/>
      <c r="E1003" s="2"/>
    </row>
    <row r="1004" spans="4:5" ht="14.25" customHeight="1" x14ac:dyDescent="0.55000000000000004">
      <c r="D1004" s="2"/>
      <c r="E1004" s="2"/>
    </row>
    <row r="1005" spans="4:5" ht="14.25" customHeight="1" x14ac:dyDescent="0.55000000000000004">
      <c r="D1005" s="2"/>
      <c r="E1005" s="2"/>
    </row>
    <row r="1006" spans="4:5" ht="14.25" customHeight="1" x14ac:dyDescent="0.55000000000000004">
      <c r="D1006" s="2"/>
      <c r="E1006" s="2"/>
    </row>
    <row r="1007" spans="4:5" ht="14.25" customHeight="1" x14ac:dyDescent="0.55000000000000004">
      <c r="D1007" s="2"/>
      <c r="E1007" s="2"/>
    </row>
    <row r="1008" spans="4:5" ht="14.25" customHeight="1" x14ac:dyDescent="0.55000000000000004">
      <c r="D1008" s="2"/>
      <c r="E1008" s="2"/>
    </row>
    <row r="1009" spans="4:5" ht="14.25" customHeight="1" x14ac:dyDescent="0.55000000000000004">
      <c r="D1009" s="2"/>
      <c r="E1009" s="2"/>
    </row>
    <row r="1010" spans="4:5" ht="14.25" customHeight="1" x14ac:dyDescent="0.55000000000000004">
      <c r="D1010" s="2"/>
      <c r="E1010" s="2"/>
    </row>
    <row r="1011" spans="4:5" ht="14.25" customHeight="1" x14ac:dyDescent="0.55000000000000004">
      <c r="D1011" s="2"/>
      <c r="E1011" s="2"/>
    </row>
    <row r="1012" spans="4:5" ht="14.25" customHeight="1" x14ac:dyDescent="0.55000000000000004">
      <c r="D1012" s="2"/>
      <c r="E1012" s="2"/>
    </row>
  </sheetData>
  <sortState ref="B8:Q23">
    <sortCondition ref="P8:P23"/>
  </sortState>
  <mergeCells count="20">
    <mergeCell ref="A6:A7"/>
    <mergeCell ref="D6:D7"/>
    <mergeCell ref="E6:E7"/>
    <mergeCell ref="F6:F7"/>
    <mergeCell ref="H7:I7"/>
    <mergeCell ref="G6:G7"/>
    <mergeCell ref="B6:B7"/>
    <mergeCell ref="C6:C7"/>
    <mergeCell ref="E32:R32"/>
    <mergeCell ref="E1:R1"/>
    <mergeCell ref="E3:R3"/>
    <mergeCell ref="P6:P7"/>
    <mergeCell ref="R6:R7"/>
    <mergeCell ref="S6:S7"/>
    <mergeCell ref="J7:K7"/>
    <mergeCell ref="L7:M7"/>
    <mergeCell ref="N7:O7"/>
    <mergeCell ref="Q6:Q7"/>
    <mergeCell ref="H6:K6"/>
    <mergeCell ref="L6:O6"/>
  </mergeCells>
  <conditionalFormatting sqref="K8:K12 K15:K29">
    <cfRule type="cellIs" dxfId="76" priority="17" operator="equal">
      <formula>0</formula>
    </cfRule>
  </conditionalFormatting>
  <conditionalFormatting sqref="I15:I29 I8:I12">
    <cfRule type="cellIs" dxfId="75" priority="16" operator="equal">
      <formula>0</formula>
    </cfRule>
  </conditionalFormatting>
  <conditionalFormatting sqref="M8:M29">
    <cfRule type="cellIs" dxfId="74" priority="15" operator="equal">
      <formula>0</formula>
    </cfRule>
  </conditionalFormatting>
  <conditionalFormatting sqref="O8:O12 O15:O29">
    <cfRule type="cellIs" dxfId="73" priority="14" operator="equal">
      <formula>0</formula>
    </cfRule>
  </conditionalFormatting>
  <conditionalFormatting sqref="P8:P12 P15:P29">
    <cfRule type="cellIs" dxfId="72" priority="11" operator="equal">
      <formula>"nc"</formula>
    </cfRule>
  </conditionalFormatting>
  <conditionalFormatting sqref="R8:R12 R15:R29">
    <cfRule type="cellIs" dxfId="71" priority="9" operator="equal">
      <formula>0</formula>
    </cfRule>
  </conditionalFormatting>
  <conditionalFormatting sqref="K13:K14">
    <cfRule type="cellIs" dxfId="70" priority="8" operator="equal">
      <formula>0</formula>
    </cfRule>
  </conditionalFormatting>
  <conditionalFormatting sqref="I13:I14">
    <cfRule type="cellIs" dxfId="69" priority="7" operator="equal">
      <formula>0</formula>
    </cfRule>
  </conditionalFormatting>
  <conditionalFormatting sqref="O13:O14">
    <cfRule type="cellIs" dxfId="68" priority="5" operator="equal">
      <formula>0</formula>
    </cfRule>
  </conditionalFormatting>
  <conditionalFormatting sqref="P13:P14">
    <cfRule type="cellIs" dxfId="67" priority="2" operator="equal">
      <formula>"nc"</formula>
    </cfRule>
  </conditionalFormatting>
  <conditionalFormatting sqref="R13:R14">
    <cfRule type="cellIs" dxfId="66" priority="1" operator="equal">
      <formula>0</formula>
    </cfRule>
  </conditionalFormatting>
  <pageMargins left="0.25" right="0.25" top="0.75" bottom="0.75" header="0.3" footer="0.3"/>
  <pageSetup paperSize="9" fitToHeight="0" orientation="landscape" r:id="rId1"/>
  <rowBreaks count="1" manualBreakCount="1">
    <brk id="32" max="16383" man="1"/>
  </rowBreaks>
  <colBreaks count="1" manualBreakCount="1">
    <brk id="4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B1:R34"/>
  <sheetViews>
    <sheetView workbookViewId="0">
      <selection activeCell="G2" sqref="G2"/>
    </sheetView>
  </sheetViews>
  <sheetFormatPr baseColWidth="10" defaultRowHeight="14.4" x14ac:dyDescent="0.55000000000000004"/>
  <cols>
    <col min="3" max="3" width="16.26171875" bestFit="1" customWidth="1"/>
    <col min="13" max="13" width="16.578125" bestFit="1" customWidth="1"/>
    <col min="16" max="16" width="10.68359375" bestFit="1" customWidth="1"/>
    <col min="17" max="17" width="16.578125" bestFit="1" customWidth="1"/>
    <col min="18" max="18" width="12.41796875" bestFit="1" customWidth="1"/>
  </cols>
  <sheetData>
    <row r="1" spans="2:18" ht="14.7" thickBot="1" x14ac:dyDescent="0.6"/>
    <row r="2" spans="2:18" ht="29.1" thickBot="1" x14ac:dyDescent="0.6">
      <c r="B2" s="85" t="s">
        <v>170</v>
      </c>
      <c r="C2" s="74" t="s">
        <v>169</v>
      </c>
      <c r="D2" s="116" t="s">
        <v>182</v>
      </c>
      <c r="E2" s="116" t="s">
        <v>183</v>
      </c>
      <c r="F2" s="116" t="s">
        <v>184</v>
      </c>
      <c r="G2" s="116" t="s">
        <v>185</v>
      </c>
      <c r="H2" s="116" t="s">
        <v>186</v>
      </c>
      <c r="I2" s="116" t="s">
        <v>187</v>
      </c>
      <c r="J2" s="75" t="s">
        <v>4</v>
      </c>
    </row>
    <row r="3" spans="2:18" x14ac:dyDescent="0.55000000000000004">
      <c r="B3" s="86">
        <v>3</v>
      </c>
      <c r="C3" s="82" t="s">
        <v>150</v>
      </c>
      <c r="D3" s="77">
        <f t="shared" ref="D3:J3" si="0">SUM(D4:D6)</f>
        <v>0</v>
      </c>
      <c r="E3" s="77">
        <f t="shared" si="0"/>
        <v>0</v>
      </c>
      <c r="F3" s="77">
        <f t="shared" si="0"/>
        <v>0</v>
      </c>
      <c r="G3" s="77">
        <f t="shared" si="0"/>
        <v>0</v>
      </c>
      <c r="H3" s="77">
        <f t="shared" si="0"/>
        <v>0</v>
      </c>
      <c r="I3" s="77">
        <f t="shared" si="0"/>
        <v>0</v>
      </c>
      <c r="J3" s="77">
        <f t="shared" si="0"/>
        <v>0</v>
      </c>
    </row>
    <row r="4" spans="2:18" x14ac:dyDescent="0.55000000000000004">
      <c r="B4" s="87"/>
      <c r="C4" s="76" t="s">
        <v>41</v>
      </c>
      <c r="D4" s="76"/>
      <c r="E4" s="76"/>
      <c r="F4" s="76"/>
      <c r="G4" s="76"/>
      <c r="H4" s="76"/>
      <c r="I4" s="76"/>
      <c r="J4" s="78">
        <f t="shared" ref="J4:J26" si="1">SUM(D4:I4)</f>
        <v>0</v>
      </c>
    </row>
    <row r="5" spans="2:18" ht="14.7" thickBot="1" x14ac:dyDescent="0.6">
      <c r="B5" s="87"/>
      <c r="C5" s="76" t="s">
        <v>40</v>
      </c>
      <c r="D5" s="76"/>
      <c r="E5" s="76"/>
      <c r="F5" s="76"/>
      <c r="G5" s="76"/>
      <c r="H5" s="76"/>
      <c r="I5" s="76"/>
      <c r="J5" s="78">
        <f t="shared" si="1"/>
        <v>0</v>
      </c>
    </row>
    <row r="6" spans="2:18" x14ac:dyDescent="0.55000000000000004">
      <c r="B6" s="87"/>
      <c r="C6" s="76" t="s">
        <v>42</v>
      </c>
      <c r="D6" s="76"/>
      <c r="E6" s="76"/>
      <c r="F6" s="76"/>
      <c r="G6" s="76"/>
      <c r="H6" s="76"/>
      <c r="I6" s="76"/>
      <c r="J6" s="78">
        <f t="shared" si="1"/>
        <v>0</v>
      </c>
      <c r="L6" s="90" t="s">
        <v>171</v>
      </c>
      <c r="M6" s="91"/>
      <c r="N6" s="92" t="s">
        <v>161</v>
      </c>
      <c r="P6" s="90" t="s">
        <v>173</v>
      </c>
      <c r="Q6" s="91"/>
      <c r="R6" s="92" t="s">
        <v>172</v>
      </c>
    </row>
    <row r="7" spans="2:18" x14ac:dyDescent="0.55000000000000004">
      <c r="B7" s="88">
        <v>19</v>
      </c>
      <c r="C7" s="83" t="s">
        <v>149</v>
      </c>
      <c r="D7" s="77">
        <f t="shared" ref="D7:I7" si="2">SUM(D8:D10)</f>
        <v>0</v>
      </c>
      <c r="E7" s="77">
        <f t="shared" si="2"/>
        <v>0</v>
      </c>
      <c r="F7" s="77">
        <f t="shared" si="2"/>
        <v>0</v>
      </c>
      <c r="G7" s="77">
        <f t="shared" si="2"/>
        <v>0</v>
      </c>
      <c r="H7" s="77">
        <f t="shared" si="2"/>
        <v>0</v>
      </c>
      <c r="I7" s="77">
        <f t="shared" si="2"/>
        <v>0</v>
      </c>
      <c r="J7" s="79">
        <f t="shared" si="1"/>
        <v>0</v>
      </c>
      <c r="L7" s="206"/>
      <c r="M7" s="93" t="s">
        <v>150</v>
      </c>
      <c r="N7" s="94">
        <f t="shared" ref="N7" si="3">SUM(N8:N10)</f>
        <v>0</v>
      </c>
      <c r="P7" s="206"/>
      <c r="Q7" s="93" t="s">
        <v>150</v>
      </c>
      <c r="R7" s="94">
        <f t="shared" ref="R7" si="4">SUM(R8:R10)</f>
        <v>0</v>
      </c>
    </row>
    <row r="8" spans="2:18" x14ac:dyDescent="0.55000000000000004">
      <c r="B8" s="87"/>
      <c r="C8" s="76" t="s">
        <v>41</v>
      </c>
      <c r="D8" s="76"/>
      <c r="E8" s="76"/>
      <c r="F8" s="76"/>
      <c r="G8" s="76"/>
      <c r="H8" s="76"/>
      <c r="I8" s="76"/>
      <c r="J8" s="78">
        <f t="shared" si="1"/>
        <v>0</v>
      </c>
      <c r="L8" s="206"/>
      <c r="M8" s="95" t="s">
        <v>41</v>
      </c>
      <c r="N8" s="96"/>
      <c r="P8" s="206"/>
      <c r="Q8" s="95" t="s">
        <v>41</v>
      </c>
      <c r="R8" s="96"/>
    </row>
    <row r="9" spans="2:18" x14ac:dyDescent="0.55000000000000004">
      <c r="B9" s="87"/>
      <c r="C9" s="76" t="s">
        <v>40</v>
      </c>
      <c r="D9" s="76"/>
      <c r="E9" s="76"/>
      <c r="F9" s="76"/>
      <c r="G9" s="76"/>
      <c r="H9" s="76"/>
      <c r="I9" s="76"/>
      <c r="J9" s="78">
        <f t="shared" si="1"/>
        <v>0</v>
      </c>
      <c r="L9" s="206"/>
      <c r="M9" s="95" t="s">
        <v>40</v>
      </c>
      <c r="N9" s="96"/>
      <c r="P9" s="206"/>
      <c r="Q9" s="95" t="s">
        <v>40</v>
      </c>
      <c r="R9" s="96"/>
    </row>
    <row r="10" spans="2:18" x14ac:dyDescent="0.55000000000000004">
      <c r="B10" s="87"/>
      <c r="C10" s="76" t="s">
        <v>42</v>
      </c>
      <c r="D10" s="76"/>
      <c r="E10" s="76"/>
      <c r="F10" s="76"/>
      <c r="G10" s="76"/>
      <c r="H10" s="76"/>
      <c r="I10" s="76"/>
      <c r="J10" s="78">
        <f t="shared" si="1"/>
        <v>0</v>
      </c>
      <c r="L10" s="206"/>
      <c r="M10" s="95" t="s">
        <v>42</v>
      </c>
      <c r="N10" s="96"/>
      <c r="P10" s="206"/>
      <c r="Q10" s="95" t="s">
        <v>42</v>
      </c>
      <c r="R10" s="96"/>
    </row>
    <row r="11" spans="2:18" x14ac:dyDescent="0.55000000000000004">
      <c r="B11" s="88">
        <v>7</v>
      </c>
      <c r="C11" s="83" t="s">
        <v>151</v>
      </c>
      <c r="D11" s="77">
        <f t="shared" ref="D11:I11" si="5">SUM(D12:D14)</f>
        <v>0</v>
      </c>
      <c r="E11" s="77">
        <f t="shared" si="5"/>
        <v>0</v>
      </c>
      <c r="F11" s="77">
        <f t="shared" si="5"/>
        <v>0</v>
      </c>
      <c r="G11" s="77">
        <f t="shared" si="5"/>
        <v>0</v>
      </c>
      <c r="H11" s="77">
        <f t="shared" si="5"/>
        <v>0</v>
      </c>
      <c r="I11" s="77">
        <f t="shared" si="5"/>
        <v>0</v>
      </c>
      <c r="J11" s="79">
        <f t="shared" si="1"/>
        <v>0</v>
      </c>
      <c r="L11" s="206"/>
      <c r="M11" s="93" t="s">
        <v>149</v>
      </c>
      <c r="N11" s="94">
        <f t="shared" ref="N11" si="6">SUM(N12:N14)</f>
        <v>0</v>
      </c>
      <c r="P11" s="206"/>
      <c r="Q11" s="93" t="s">
        <v>149</v>
      </c>
      <c r="R11" s="94">
        <f t="shared" ref="R11" si="7">SUM(R12:R14)</f>
        <v>0</v>
      </c>
    </row>
    <row r="12" spans="2:18" x14ac:dyDescent="0.55000000000000004">
      <c r="B12" s="87"/>
      <c r="C12" s="76" t="s">
        <v>41</v>
      </c>
      <c r="D12" s="76"/>
      <c r="E12" s="76"/>
      <c r="F12" s="76"/>
      <c r="G12" s="76"/>
      <c r="H12" s="76"/>
      <c r="I12" s="76"/>
      <c r="J12" s="78">
        <f t="shared" si="1"/>
        <v>0</v>
      </c>
      <c r="L12" s="206"/>
      <c r="M12" s="95" t="s">
        <v>41</v>
      </c>
      <c r="N12" s="96"/>
      <c r="P12" s="206"/>
      <c r="Q12" s="95" t="s">
        <v>41</v>
      </c>
      <c r="R12" s="96"/>
    </row>
    <row r="13" spans="2:18" x14ac:dyDescent="0.55000000000000004">
      <c r="B13" s="87"/>
      <c r="C13" s="76" t="s">
        <v>40</v>
      </c>
      <c r="D13" s="76"/>
      <c r="E13" s="76"/>
      <c r="F13" s="76"/>
      <c r="G13" s="76"/>
      <c r="H13" s="76"/>
      <c r="I13" s="76"/>
      <c r="J13" s="78">
        <f t="shared" si="1"/>
        <v>0</v>
      </c>
      <c r="L13" s="206"/>
      <c r="M13" s="95" t="s">
        <v>40</v>
      </c>
      <c r="N13" s="96"/>
      <c r="P13" s="206"/>
      <c r="Q13" s="95" t="s">
        <v>40</v>
      </c>
      <c r="R13" s="96"/>
    </row>
    <row r="14" spans="2:18" x14ac:dyDescent="0.55000000000000004">
      <c r="B14" s="87"/>
      <c r="C14" s="76" t="s">
        <v>42</v>
      </c>
      <c r="D14" s="76"/>
      <c r="E14" s="76"/>
      <c r="F14" s="76"/>
      <c r="G14" s="76"/>
      <c r="H14" s="76"/>
      <c r="I14" s="76"/>
      <c r="J14" s="78">
        <f t="shared" si="1"/>
        <v>0</v>
      </c>
      <c r="L14" s="206"/>
      <c r="M14" s="95" t="s">
        <v>42</v>
      </c>
      <c r="N14" s="96"/>
      <c r="P14" s="206"/>
      <c r="Q14" s="95" t="s">
        <v>42</v>
      </c>
      <c r="R14" s="96"/>
    </row>
    <row r="15" spans="2:18" x14ac:dyDescent="0.55000000000000004">
      <c r="B15" s="88">
        <v>17</v>
      </c>
      <c r="C15" s="83" t="s">
        <v>152</v>
      </c>
      <c r="D15" s="77">
        <f t="shared" ref="D15:I15" si="8">SUM(D16:D18)</f>
        <v>0</v>
      </c>
      <c r="E15" s="77">
        <f t="shared" si="8"/>
        <v>0</v>
      </c>
      <c r="F15" s="77">
        <f t="shared" si="8"/>
        <v>0</v>
      </c>
      <c r="G15" s="77">
        <f t="shared" si="8"/>
        <v>0</v>
      </c>
      <c r="H15" s="77">
        <f t="shared" si="8"/>
        <v>0</v>
      </c>
      <c r="I15" s="77">
        <f t="shared" si="8"/>
        <v>0</v>
      </c>
      <c r="J15" s="79">
        <f t="shared" si="1"/>
        <v>0</v>
      </c>
      <c r="L15" s="206"/>
      <c r="M15" s="93" t="s">
        <v>151</v>
      </c>
      <c r="N15" s="94">
        <f t="shared" ref="N15" si="9">SUM(N16:N18)</f>
        <v>0</v>
      </c>
      <c r="P15" s="206"/>
      <c r="Q15" s="93" t="s">
        <v>151</v>
      </c>
      <c r="R15" s="94">
        <f t="shared" ref="R15" si="10">SUM(R16:R18)</f>
        <v>0</v>
      </c>
    </row>
    <row r="16" spans="2:18" x14ac:dyDescent="0.55000000000000004">
      <c r="B16" s="87"/>
      <c r="C16" s="76" t="s">
        <v>41</v>
      </c>
      <c r="D16" s="76"/>
      <c r="E16" s="76"/>
      <c r="F16" s="76"/>
      <c r="G16" s="76"/>
      <c r="H16" s="76"/>
      <c r="I16" s="76"/>
      <c r="J16" s="78">
        <f t="shared" si="1"/>
        <v>0</v>
      </c>
      <c r="L16" s="206"/>
      <c r="M16" s="95" t="s">
        <v>41</v>
      </c>
      <c r="N16" s="96"/>
      <c r="P16" s="206"/>
      <c r="Q16" s="95" t="s">
        <v>41</v>
      </c>
      <c r="R16" s="96"/>
    </row>
    <row r="17" spans="2:18" x14ac:dyDescent="0.55000000000000004">
      <c r="B17" s="87"/>
      <c r="C17" s="76" t="s">
        <v>40</v>
      </c>
      <c r="D17" s="76"/>
      <c r="E17" s="76"/>
      <c r="F17" s="76"/>
      <c r="G17" s="76"/>
      <c r="H17" s="76"/>
      <c r="I17" s="76"/>
      <c r="J17" s="78">
        <f t="shared" si="1"/>
        <v>0</v>
      </c>
      <c r="L17" s="206"/>
      <c r="M17" s="95" t="s">
        <v>40</v>
      </c>
      <c r="N17" s="96"/>
      <c r="P17" s="206"/>
      <c r="Q17" s="95" t="s">
        <v>40</v>
      </c>
      <c r="R17" s="96"/>
    </row>
    <row r="18" spans="2:18" x14ac:dyDescent="0.55000000000000004">
      <c r="B18" s="87"/>
      <c r="C18" s="76" t="s">
        <v>42</v>
      </c>
      <c r="D18" s="76"/>
      <c r="E18" s="76"/>
      <c r="F18" s="76"/>
      <c r="G18" s="76"/>
      <c r="H18" s="76"/>
      <c r="I18" s="76"/>
      <c r="J18" s="78">
        <f t="shared" si="1"/>
        <v>0</v>
      </c>
      <c r="L18" s="206"/>
      <c r="M18" s="95" t="s">
        <v>42</v>
      </c>
      <c r="N18" s="96"/>
      <c r="P18" s="206"/>
      <c r="Q18" s="95" t="s">
        <v>42</v>
      </c>
      <c r="R18" s="96"/>
    </row>
    <row r="19" spans="2:18" x14ac:dyDescent="0.55000000000000004">
      <c r="B19" s="88">
        <v>17</v>
      </c>
      <c r="C19" s="83" t="s">
        <v>153</v>
      </c>
      <c r="D19" s="77">
        <f t="shared" ref="D19:I19" si="11">SUM(D20:D22)</f>
        <v>0</v>
      </c>
      <c r="E19" s="77">
        <f t="shared" si="11"/>
        <v>0</v>
      </c>
      <c r="F19" s="77">
        <f t="shared" si="11"/>
        <v>0</v>
      </c>
      <c r="G19" s="77">
        <f t="shared" si="11"/>
        <v>0</v>
      </c>
      <c r="H19" s="77">
        <f t="shared" si="11"/>
        <v>0</v>
      </c>
      <c r="I19" s="77">
        <f t="shared" si="11"/>
        <v>0</v>
      </c>
      <c r="J19" s="79">
        <f t="shared" si="1"/>
        <v>0</v>
      </c>
      <c r="L19" s="206"/>
      <c r="M19" s="93" t="s">
        <v>152</v>
      </c>
      <c r="N19" s="94">
        <f t="shared" ref="N19" si="12">SUM(N20:N22)</f>
        <v>0</v>
      </c>
      <c r="P19" s="206"/>
      <c r="Q19" s="93" t="s">
        <v>152</v>
      </c>
      <c r="R19" s="94">
        <f t="shared" ref="R19" si="13">SUM(R20:R22)</f>
        <v>0</v>
      </c>
    </row>
    <row r="20" spans="2:18" x14ac:dyDescent="0.55000000000000004">
      <c r="B20" s="87"/>
      <c r="C20" s="76" t="s">
        <v>41</v>
      </c>
      <c r="D20" s="76"/>
      <c r="E20" s="76"/>
      <c r="F20" s="76"/>
      <c r="G20" s="76"/>
      <c r="H20" s="76"/>
      <c r="I20" s="76"/>
      <c r="J20" s="78">
        <f t="shared" si="1"/>
        <v>0</v>
      </c>
      <c r="L20" s="206"/>
      <c r="M20" s="95" t="s">
        <v>41</v>
      </c>
      <c r="N20" s="96"/>
      <c r="P20" s="206"/>
      <c r="Q20" s="95" t="s">
        <v>41</v>
      </c>
      <c r="R20" s="96"/>
    </row>
    <row r="21" spans="2:18" x14ac:dyDescent="0.55000000000000004">
      <c r="B21" s="87"/>
      <c r="C21" s="76" t="s">
        <v>40</v>
      </c>
      <c r="D21" s="76"/>
      <c r="E21" s="76"/>
      <c r="F21" s="76"/>
      <c r="G21" s="76"/>
      <c r="H21" s="76"/>
      <c r="I21" s="76"/>
      <c r="J21" s="78">
        <f t="shared" si="1"/>
        <v>0</v>
      </c>
      <c r="L21" s="206"/>
      <c r="M21" s="95" t="s">
        <v>40</v>
      </c>
      <c r="N21" s="96"/>
      <c r="P21" s="206"/>
      <c r="Q21" s="95" t="s">
        <v>40</v>
      </c>
      <c r="R21" s="96"/>
    </row>
    <row r="22" spans="2:18" x14ac:dyDescent="0.55000000000000004">
      <c r="B22" s="87"/>
      <c r="C22" s="76" t="s">
        <v>42</v>
      </c>
      <c r="D22" s="76"/>
      <c r="E22" s="76"/>
      <c r="F22" s="76"/>
      <c r="G22" s="76"/>
      <c r="H22" s="76"/>
      <c r="I22" s="76"/>
      <c r="J22" s="78">
        <f t="shared" si="1"/>
        <v>0</v>
      </c>
      <c r="L22" s="206"/>
      <c r="M22" s="95" t="s">
        <v>42</v>
      </c>
      <c r="N22" s="96"/>
      <c r="P22" s="206"/>
      <c r="Q22" s="95" t="s">
        <v>42</v>
      </c>
      <c r="R22" s="96"/>
    </row>
    <row r="23" spans="2:18" x14ac:dyDescent="0.55000000000000004">
      <c r="B23" s="88">
        <f>SUM(B24:B26)</f>
        <v>0</v>
      </c>
      <c r="C23" s="83" t="s">
        <v>154</v>
      </c>
      <c r="D23" s="77">
        <f t="shared" ref="D23:I23" si="14">SUM(D24:D26)</f>
        <v>0</v>
      </c>
      <c r="E23" s="77">
        <f t="shared" si="14"/>
        <v>0</v>
      </c>
      <c r="F23" s="77">
        <f t="shared" si="14"/>
        <v>0</v>
      </c>
      <c r="G23" s="77">
        <f t="shared" si="14"/>
        <v>0</v>
      </c>
      <c r="H23" s="77">
        <f t="shared" si="14"/>
        <v>0</v>
      </c>
      <c r="I23" s="77">
        <f t="shared" si="14"/>
        <v>0</v>
      </c>
      <c r="J23" s="79">
        <f t="shared" si="1"/>
        <v>0</v>
      </c>
      <c r="L23" s="206"/>
      <c r="M23" s="93" t="s">
        <v>153</v>
      </c>
      <c r="N23" s="94">
        <f t="shared" ref="N23" si="15">SUM(N24:N26)</f>
        <v>0</v>
      </c>
      <c r="P23" s="206"/>
      <c r="Q23" s="93" t="s">
        <v>153</v>
      </c>
      <c r="R23" s="94">
        <f t="shared" ref="R23" si="16">SUM(R24:R26)</f>
        <v>0</v>
      </c>
    </row>
    <row r="24" spans="2:18" x14ac:dyDescent="0.55000000000000004">
      <c r="B24" s="87"/>
      <c r="C24" s="76" t="s">
        <v>41</v>
      </c>
      <c r="D24" s="76"/>
      <c r="E24" s="76"/>
      <c r="F24" s="76"/>
      <c r="G24" s="76"/>
      <c r="H24" s="76"/>
      <c r="I24" s="76"/>
      <c r="J24" s="78">
        <f t="shared" si="1"/>
        <v>0</v>
      </c>
      <c r="L24" s="206"/>
      <c r="M24" s="95" t="s">
        <v>41</v>
      </c>
      <c r="N24" s="96"/>
      <c r="P24" s="206"/>
      <c r="Q24" s="95" t="s">
        <v>41</v>
      </c>
      <c r="R24" s="96"/>
    </row>
    <row r="25" spans="2:18" x14ac:dyDescent="0.55000000000000004">
      <c r="B25" s="87"/>
      <c r="C25" s="76" t="s">
        <v>40</v>
      </c>
      <c r="D25" s="76"/>
      <c r="E25" s="76"/>
      <c r="F25" s="76"/>
      <c r="G25" s="76"/>
      <c r="H25" s="76"/>
      <c r="I25" s="76"/>
      <c r="J25" s="78">
        <f t="shared" si="1"/>
        <v>0</v>
      </c>
      <c r="L25" s="206"/>
      <c r="M25" s="95" t="s">
        <v>40</v>
      </c>
      <c r="N25" s="96"/>
      <c r="P25" s="206"/>
      <c r="Q25" s="95" t="s">
        <v>40</v>
      </c>
      <c r="R25" s="96"/>
    </row>
    <row r="26" spans="2:18" x14ac:dyDescent="0.55000000000000004">
      <c r="B26" s="87"/>
      <c r="C26" s="76" t="s">
        <v>42</v>
      </c>
      <c r="D26" s="76"/>
      <c r="E26" s="76"/>
      <c r="F26" s="76"/>
      <c r="G26" s="76"/>
      <c r="H26" s="76"/>
      <c r="I26" s="76"/>
      <c r="J26" s="78">
        <f t="shared" si="1"/>
        <v>0</v>
      </c>
      <c r="L26" s="206"/>
      <c r="M26" s="95" t="s">
        <v>42</v>
      </c>
      <c r="N26" s="96"/>
      <c r="P26" s="206"/>
      <c r="Q26" s="95" t="s">
        <v>42</v>
      </c>
      <c r="R26" s="96"/>
    </row>
    <row r="27" spans="2:18" x14ac:dyDescent="0.55000000000000004">
      <c r="B27" s="89">
        <f t="shared" ref="B27:I27" si="17">B23+B19+B15+B11+B7+B3</f>
        <v>63</v>
      </c>
      <c r="C27" s="84" t="s">
        <v>4</v>
      </c>
      <c r="D27" s="80">
        <f t="shared" si="17"/>
        <v>0</v>
      </c>
      <c r="E27" s="80">
        <f t="shared" si="17"/>
        <v>0</v>
      </c>
      <c r="F27" s="80">
        <f t="shared" si="17"/>
        <v>0</v>
      </c>
      <c r="G27" s="80">
        <f t="shared" si="17"/>
        <v>0</v>
      </c>
      <c r="H27" s="80">
        <f t="shared" si="17"/>
        <v>0</v>
      </c>
      <c r="I27" s="80">
        <f t="shared" si="17"/>
        <v>0</v>
      </c>
      <c r="J27" s="81">
        <f>J23+J19+J15+J11+J7+J3</f>
        <v>0</v>
      </c>
      <c r="L27" s="206"/>
      <c r="M27" s="93" t="s">
        <v>154</v>
      </c>
      <c r="N27" s="94">
        <f t="shared" ref="N27" si="18">SUM(N28:N30)</f>
        <v>0</v>
      </c>
      <c r="P27" s="206"/>
      <c r="Q27" s="93" t="s">
        <v>154</v>
      </c>
      <c r="R27" s="94">
        <f t="shared" ref="R27" si="19">SUM(R28:R30)</f>
        <v>0</v>
      </c>
    </row>
    <row r="28" spans="2:18" x14ac:dyDescent="0.55000000000000004">
      <c r="L28" s="206"/>
      <c r="M28" s="95" t="s">
        <v>41</v>
      </c>
      <c r="N28" s="96"/>
      <c r="P28" s="206"/>
      <c r="Q28" s="95" t="s">
        <v>41</v>
      </c>
      <c r="R28" s="96"/>
    </row>
    <row r="29" spans="2:18" x14ac:dyDescent="0.55000000000000004">
      <c r="L29" s="206"/>
      <c r="M29" s="95" t="s">
        <v>40</v>
      </c>
      <c r="N29" s="96"/>
      <c r="P29" s="206"/>
      <c r="Q29" s="95" t="s">
        <v>40</v>
      </c>
      <c r="R29" s="96"/>
    </row>
    <row r="30" spans="2:18" x14ac:dyDescent="0.55000000000000004">
      <c r="L30" s="206"/>
      <c r="M30" s="95" t="s">
        <v>42</v>
      </c>
      <c r="N30" s="96"/>
      <c r="P30" s="206"/>
      <c r="Q30" s="95" t="s">
        <v>42</v>
      </c>
      <c r="R30" s="96"/>
    </row>
    <row r="31" spans="2:18" ht="14.7" thickBot="1" x14ac:dyDescent="0.6">
      <c r="L31" s="97">
        <f>SUM(L7:L27)</f>
        <v>0</v>
      </c>
      <c r="M31" s="98"/>
      <c r="N31" s="99">
        <f>N27+N23+N19+N15+N11+N7</f>
        <v>0</v>
      </c>
      <c r="P31" s="97">
        <f>SUM(P7:P27)</f>
        <v>0</v>
      </c>
      <c r="Q31" s="98"/>
      <c r="R31" s="99">
        <f>R27+R23+R19+R15+R11+R7</f>
        <v>0</v>
      </c>
    </row>
    <row r="34" ht="15.75" customHeight="1" x14ac:dyDescent="0.55000000000000004"/>
  </sheetData>
  <mergeCells count="12">
    <mergeCell ref="L27:L30"/>
    <mergeCell ref="P7:P10"/>
    <mergeCell ref="P11:P14"/>
    <mergeCell ref="P15:P18"/>
    <mergeCell ref="P19:P22"/>
    <mergeCell ref="P23:P26"/>
    <mergeCell ref="P27:P30"/>
    <mergeCell ref="L7:L10"/>
    <mergeCell ref="L11:L14"/>
    <mergeCell ref="L15:L18"/>
    <mergeCell ref="L19:L22"/>
    <mergeCell ref="L23:L2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C27"/>
  <sheetViews>
    <sheetView workbookViewId="0">
      <selection activeCell="C4" sqref="C4:C5"/>
    </sheetView>
  </sheetViews>
  <sheetFormatPr baseColWidth="10" defaultRowHeight="14.4" x14ac:dyDescent="0.55000000000000004"/>
  <sheetData>
    <row r="1" spans="1:3" x14ac:dyDescent="0.55000000000000004">
      <c r="A1" s="1"/>
      <c r="B1" s="9" t="s">
        <v>13</v>
      </c>
      <c r="C1" s="10" t="s">
        <v>1</v>
      </c>
    </row>
    <row r="2" spans="1:3" x14ac:dyDescent="0.55000000000000004">
      <c r="A2" s="1"/>
      <c r="B2" s="10">
        <v>1</v>
      </c>
      <c r="C2" s="10">
        <v>100</v>
      </c>
    </row>
    <row r="3" spans="1:3" x14ac:dyDescent="0.55000000000000004">
      <c r="A3" s="1"/>
      <c r="B3" s="10">
        <v>2</v>
      </c>
      <c r="C3" s="10">
        <v>70</v>
      </c>
    </row>
    <row r="4" spans="1:3" x14ac:dyDescent="0.55000000000000004">
      <c r="A4" s="1"/>
      <c r="B4" s="10">
        <v>3</v>
      </c>
      <c r="C4" s="10">
        <v>60</v>
      </c>
    </row>
    <row r="5" spans="1:3" x14ac:dyDescent="0.55000000000000004">
      <c r="A5" s="1"/>
      <c r="B5" s="10">
        <v>4</v>
      </c>
      <c r="C5" s="10">
        <v>51</v>
      </c>
    </row>
    <row r="6" spans="1:3" x14ac:dyDescent="0.55000000000000004">
      <c r="A6" s="1"/>
      <c r="B6" s="10">
        <v>5</v>
      </c>
      <c r="C6" s="10">
        <v>43</v>
      </c>
    </row>
    <row r="7" spans="1:3" x14ac:dyDescent="0.55000000000000004">
      <c r="A7" s="1"/>
      <c r="B7" s="10">
        <v>6</v>
      </c>
      <c r="C7" s="10">
        <v>35</v>
      </c>
    </row>
    <row r="8" spans="1:3" x14ac:dyDescent="0.55000000000000004">
      <c r="A8" s="1"/>
      <c r="B8" s="10">
        <v>7</v>
      </c>
      <c r="C8" s="10">
        <v>31</v>
      </c>
    </row>
    <row r="9" spans="1:3" x14ac:dyDescent="0.55000000000000004">
      <c r="A9" s="1"/>
      <c r="B9" s="10">
        <v>8</v>
      </c>
      <c r="C9" s="10">
        <v>26</v>
      </c>
    </row>
    <row r="10" spans="1:3" x14ac:dyDescent="0.55000000000000004">
      <c r="A10" s="1"/>
      <c r="B10" s="10">
        <v>9</v>
      </c>
      <c r="C10" s="10">
        <v>20</v>
      </c>
    </row>
    <row r="11" spans="1:3" x14ac:dyDescent="0.55000000000000004">
      <c r="A11" s="1"/>
      <c r="B11" s="10">
        <v>10</v>
      </c>
      <c r="C11" s="10">
        <v>18</v>
      </c>
    </row>
    <row r="12" spans="1:3" x14ac:dyDescent="0.55000000000000004">
      <c r="A12" s="1"/>
      <c r="B12" s="10">
        <v>11</v>
      </c>
      <c r="C12" s="10">
        <v>15</v>
      </c>
    </row>
    <row r="13" spans="1:3" x14ac:dyDescent="0.55000000000000004">
      <c r="A13" s="1"/>
      <c r="B13" s="10">
        <v>12</v>
      </c>
      <c r="C13" s="10">
        <v>14</v>
      </c>
    </row>
    <row r="14" spans="1:3" x14ac:dyDescent="0.55000000000000004">
      <c r="A14" s="1"/>
      <c r="B14" s="10">
        <v>13</v>
      </c>
      <c r="C14" s="10">
        <v>13</v>
      </c>
    </row>
    <row r="15" spans="1:3" x14ac:dyDescent="0.55000000000000004">
      <c r="A15" s="1"/>
      <c r="B15" s="10">
        <v>14</v>
      </c>
      <c r="C15" s="10">
        <v>12</v>
      </c>
    </row>
    <row r="16" spans="1:3" x14ac:dyDescent="0.55000000000000004">
      <c r="A16" s="1"/>
      <c r="B16" s="10">
        <v>15</v>
      </c>
      <c r="C16" s="10">
        <v>11</v>
      </c>
    </row>
    <row r="17" spans="1:3" x14ac:dyDescent="0.55000000000000004">
      <c r="A17" s="1"/>
      <c r="B17" s="10">
        <v>16</v>
      </c>
      <c r="C17" s="10">
        <v>10</v>
      </c>
    </row>
    <row r="18" spans="1:3" x14ac:dyDescent="0.55000000000000004">
      <c r="A18" s="1"/>
      <c r="B18" s="10">
        <v>17</v>
      </c>
      <c r="C18" s="10">
        <v>9</v>
      </c>
    </row>
    <row r="19" spans="1:3" x14ac:dyDescent="0.55000000000000004">
      <c r="A19" s="1"/>
      <c r="B19" s="10">
        <v>18</v>
      </c>
      <c r="C19" s="10">
        <v>8</v>
      </c>
    </row>
    <row r="20" spans="1:3" x14ac:dyDescent="0.55000000000000004">
      <c r="A20" s="1"/>
      <c r="B20" s="10">
        <v>19</v>
      </c>
      <c r="C20" s="10">
        <v>7</v>
      </c>
    </row>
    <row r="21" spans="1:3" x14ac:dyDescent="0.55000000000000004">
      <c r="A21" s="1"/>
      <c r="B21" s="10">
        <v>20</v>
      </c>
      <c r="C21" s="10">
        <v>6</v>
      </c>
    </row>
    <row r="22" spans="1:3" x14ac:dyDescent="0.55000000000000004">
      <c r="A22" s="1"/>
      <c r="B22" s="10">
        <v>21</v>
      </c>
      <c r="C22" s="10">
        <v>5</v>
      </c>
    </row>
    <row r="23" spans="1:3" x14ac:dyDescent="0.55000000000000004">
      <c r="A23" s="1"/>
      <c r="B23" s="10">
        <v>22</v>
      </c>
      <c r="C23" s="10">
        <v>4</v>
      </c>
    </row>
    <row r="24" spans="1:3" x14ac:dyDescent="0.55000000000000004">
      <c r="A24" s="1" t="s">
        <v>83</v>
      </c>
      <c r="B24" s="10" t="s">
        <v>11</v>
      </c>
      <c r="C24" s="10">
        <v>60</v>
      </c>
    </row>
    <row r="25" spans="1:3" x14ac:dyDescent="0.55000000000000004">
      <c r="A25" s="1" t="s">
        <v>80</v>
      </c>
      <c r="B25" s="10" t="s">
        <v>14</v>
      </c>
      <c r="C25" s="10">
        <v>0</v>
      </c>
    </row>
    <row r="26" spans="1:3" x14ac:dyDescent="0.55000000000000004">
      <c r="A26" s="1" t="s">
        <v>81</v>
      </c>
      <c r="B26" s="10" t="s">
        <v>12</v>
      </c>
      <c r="C26" s="10">
        <v>4</v>
      </c>
    </row>
    <row r="27" spans="1:3" x14ac:dyDescent="0.55000000000000004">
      <c r="A27" s="1" t="s">
        <v>82</v>
      </c>
      <c r="B27" s="10" t="s">
        <v>15</v>
      </c>
      <c r="C27" s="10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7030A0"/>
  </sheetPr>
  <dimension ref="A1:Z1012"/>
  <sheetViews>
    <sheetView zoomScale="98" zoomScaleNormal="100" workbookViewId="0">
      <selection activeCell="Q14" sqref="Q14"/>
    </sheetView>
  </sheetViews>
  <sheetFormatPr baseColWidth="10" defaultColWidth="17.26171875" defaultRowHeight="15" customHeight="1" x14ac:dyDescent="0.55000000000000004"/>
  <cols>
    <col min="1" max="1" width="3.26171875" style="1" customWidth="1"/>
    <col min="2" max="3" width="12.15625" style="1" customWidth="1"/>
    <col min="4" max="4" width="5" style="1" bestFit="1" customWidth="1"/>
    <col min="5" max="5" width="20.26171875" style="1" customWidth="1"/>
    <col min="6" max="6" width="5.578125" style="1" customWidth="1"/>
    <col min="7" max="7" width="13.578125" style="1" bestFit="1" customWidth="1"/>
    <col min="8" max="8" width="5.15625" style="1" bestFit="1" customWidth="1"/>
    <col min="9" max="9" width="7.68359375" style="1" customWidth="1"/>
    <col min="10" max="10" width="5.15625" style="1" bestFit="1" customWidth="1"/>
    <col min="11" max="11" width="6.578125" style="1" customWidth="1"/>
    <col min="12" max="12" width="5.15625" style="1" bestFit="1" customWidth="1"/>
    <col min="13" max="13" width="5.83984375" style="1" bestFit="1" customWidth="1"/>
    <col min="14" max="14" width="5.15625" style="1" bestFit="1" customWidth="1"/>
    <col min="15" max="15" width="5.578125" style="1" bestFit="1" customWidth="1"/>
    <col min="16" max="16" width="12.15625" style="1" customWidth="1"/>
    <col min="17" max="17" width="6" style="1" customWidth="1"/>
    <col min="18" max="18" width="7.578125" style="1" customWidth="1"/>
    <col min="19" max="20" width="12.15625" style="1" customWidth="1"/>
    <col min="21" max="24" width="4" style="1" bestFit="1" customWidth="1"/>
    <col min="25" max="25" width="0.83984375" style="1" customWidth="1"/>
    <col min="26" max="26" width="12.15625" style="1" customWidth="1"/>
    <col min="27" max="16384" width="17.26171875" style="1"/>
  </cols>
  <sheetData>
    <row r="1" spans="1:26" ht="35.700000000000003" x14ac:dyDescent="1.3">
      <c r="B1" s="52" t="s">
        <v>158</v>
      </c>
      <c r="C1" s="53"/>
      <c r="E1" s="171" t="s">
        <v>203</v>
      </c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</row>
    <row r="2" spans="1:26" ht="14.25" customHeight="1" x14ac:dyDescent="0.55000000000000004">
      <c r="D2" s="2"/>
      <c r="E2" s="2"/>
    </row>
    <row r="3" spans="1:26" ht="20.399999999999999" x14ac:dyDescent="0.75">
      <c r="D3" s="2"/>
      <c r="E3" s="181" t="s">
        <v>267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</row>
    <row r="4" spans="1:26" ht="14.25" customHeight="1" x14ac:dyDescent="0.55000000000000004">
      <c r="D4" s="2"/>
      <c r="E4" s="2"/>
    </row>
    <row r="5" spans="1:26" ht="14.25" customHeight="1" thickBot="1" x14ac:dyDescent="0.6">
      <c r="D5" s="2"/>
      <c r="E5" s="2"/>
      <c r="H5" s="3" t="s">
        <v>0</v>
      </c>
      <c r="I5" s="3" t="s">
        <v>1</v>
      </c>
      <c r="J5" s="3" t="s">
        <v>0</v>
      </c>
      <c r="K5" s="3" t="s">
        <v>1</v>
      </c>
      <c r="L5" s="3" t="s">
        <v>0</v>
      </c>
      <c r="M5" s="3" t="s">
        <v>1</v>
      </c>
      <c r="N5" s="3" t="s">
        <v>0</v>
      </c>
      <c r="O5" s="3" t="s">
        <v>1</v>
      </c>
    </row>
    <row r="6" spans="1:26" ht="14.25" customHeight="1" thickBot="1" x14ac:dyDescent="0.6">
      <c r="A6" s="173" t="s">
        <v>16</v>
      </c>
      <c r="B6" s="175" t="s">
        <v>48</v>
      </c>
      <c r="C6" s="175" t="s">
        <v>39</v>
      </c>
      <c r="D6" s="175" t="s">
        <v>196</v>
      </c>
      <c r="E6" s="177" t="s">
        <v>17</v>
      </c>
      <c r="F6" s="173" t="s">
        <v>188</v>
      </c>
      <c r="G6" s="179" t="s">
        <v>2</v>
      </c>
      <c r="H6" s="168">
        <v>2019</v>
      </c>
      <c r="I6" s="169"/>
      <c r="J6" s="169"/>
      <c r="K6" s="169"/>
      <c r="L6" s="168">
        <v>2020</v>
      </c>
      <c r="M6" s="169"/>
      <c r="N6" s="169"/>
      <c r="O6" s="169"/>
      <c r="P6" s="166" t="s">
        <v>219</v>
      </c>
      <c r="Q6" s="166" t="s">
        <v>160</v>
      </c>
      <c r="R6" s="162" t="s">
        <v>3</v>
      </c>
      <c r="S6" s="162" t="s">
        <v>4</v>
      </c>
      <c r="T6" s="157"/>
    </row>
    <row r="7" spans="1:26" ht="29.25" customHeight="1" thickBot="1" x14ac:dyDescent="0.6">
      <c r="A7" s="174" t="s">
        <v>5</v>
      </c>
      <c r="B7" s="176"/>
      <c r="C7" s="176"/>
      <c r="D7" s="176" t="s">
        <v>5</v>
      </c>
      <c r="E7" s="178"/>
      <c r="F7" s="174"/>
      <c r="G7" s="180"/>
      <c r="H7" s="164" t="s">
        <v>206</v>
      </c>
      <c r="I7" s="165"/>
      <c r="J7" s="164" t="s">
        <v>205</v>
      </c>
      <c r="K7" s="165"/>
      <c r="L7" s="164" t="s">
        <v>207</v>
      </c>
      <c r="M7" s="165"/>
      <c r="N7" s="164" t="s">
        <v>208</v>
      </c>
      <c r="O7" s="165"/>
      <c r="P7" s="167"/>
      <c r="Q7" s="167"/>
      <c r="R7" s="163"/>
      <c r="S7" s="163"/>
      <c r="T7" s="158"/>
      <c r="U7" s="1" t="s">
        <v>6</v>
      </c>
      <c r="V7" s="1" t="s">
        <v>7</v>
      </c>
      <c r="W7" s="1" t="s">
        <v>8</v>
      </c>
      <c r="X7" s="1" t="s">
        <v>9</v>
      </c>
      <c r="Z7" s="1" t="s">
        <v>159</v>
      </c>
    </row>
    <row r="8" spans="1:26" ht="14.25" customHeight="1" x14ac:dyDescent="0.55000000000000004">
      <c r="A8" s="101">
        <v>1</v>
      </c>
      <c r="B8" s="100" t="s">
        <v>41</v>
      </c>
      <c r="C8" s="100">
        <v>532658287</v>
      </c>
      <c r="D8" s="101">
        <v>22.4</v>
      </c>
      <c r="E8" s="100" t="s">
        <v>191</v>
      </c>
      <c r="F8" s="101" t="s">
        <v>18</v>
      </c>
      <c r="G8" s="117" t="s">
        <v>213</v>
      </c>
      <c r="H8" s="102">
        <v>102</v>
      </c>
      <c r="I8" s="141">
        <f>IF(ISBLANK(H8),0,IF(ISTEXT(H8),VLOOKUP(H8,Data!$B$1:C$27,2,FALSE),VLOOKUP(RANK(H8,H$8:H$30,1),Data!$B$1:C$27,2,FALSE)))</f>
        <v>100</v>
      </c>
      <c r="J8" s="102">
        <v>108</v>
      </c>
      <c r="K8" s="141">
        <f>IF(ISBLANK(J8),0,IF(ISTEXT(J8),VLOOKUP(J8,Data!$B$1:E$27,2,FALSE),VLOOKUP(RANK(J8,J$8:J$30,1),Data!$B$1:E$27,2,FALSE)))</f>
        <v>100</v>
      </c>
      <c r="L8" s="102"/>
      <c r="M8" s="141">
        <f>IF(ISBLANK(L8),0,IF(ISTEXT(L8),VLOOKUP(L8,Data!$B$1:C$27,2,FALSE),VLOOKUP(RANK(L8,L$8:L$30,1),Data!$B$1:C$27,2,FALSE)))</f>
        <v>0</v>
      </c>
      <c r="N8" s="102"/>
      <c r="O8" s="141">
        <f>IF(ISBLANK(N8),0,IF(ISTEXT(N8),VLOOKUP(N8,Data!$B$1:E$27,2,FALSE),VLOOKUP(RANK(N8,N$8:N$30,1),Data!$B$1:E$27,2,FALSE)))</f>
        <v>0</v>
      </c>
      <c r="P8" s="111">
        <f>IF(R8&gt;0,RANK(R8,$R$8:$R$30),"nc")</f>
        <v>1</v>
      </c>
      <c r="Q8" s="111"/>
      <c r="R8" s="111">
        <f t="shared" ref="R8:R29" si="0">SUM(U8:X8)-MIN(U8:X8)</f>
        <v>200</v>
      </c>
      <c r="S8" s="101">
        <f t="shared" ref="S8:S29" si="1">SUM(U8:X8)</f>
        <v>200</v>
      </c>
      <c r="T8" s="147">
        <f>+M8+K8+I8+O8</f>
        <v>200</v>
      </c>
      <c r="U8" s="135">
        <f t="shared" ref="U8:U29" si="2">I8</f>
        <v>100</v>
      </c>
      <c r="V8" s="136">
        <f t="shared" ref="V8:V29" si="3">K8</f>
        <v>100</v>
      </c>
      <c r="W8" s="136">
        <f t="shared" ref="W8:W29" si="4">M8</f>
        <v>0</v>
      </c>
      <c r="X8" s="136">
        <f t="shared" ref="X8:X29" si="5">O8</f>
        <v>0</v>
      </c>
      <c r="Y8" s="137"/>
      <c r="Z8" s="138">
        <f>COUNTA(H8,J8,L8,N8,#REF!,#REF!)</f>
        <v>4</v>
      </c>
    </row>
    <row r="9" spans="1:26" ht="14.25" customHeight="1" x14ac:dyDescent="0.55000000000000004">
      <c r="A9" s="104">
        <v>2</v>
      </c>
      <c r="B9" s="103" t="s">
        <v>41</v>
      </c>
      <c r="C9" s="103">
        <v>528518301</v>
      </c>
      <c r="D9" s="104">
        <v>39</v>
      </c>
      <c r="E9" s="103" t="s">
        <v>230</v>
      </c>
      <c r="F9" s="104" t="s">
        <v>18</v>
      </c>
      <c r="G9" s="117" t="s">
        <v>213</v>
      </c>
      <c r="H9" s="106">
        <v>138</v>
      </c>
      <c r="I9" s="141">
        <f>IF(ISBLANK(H9),0,IF(ISTEXT(H9),VLOOKUP(H9,Data!$B$1:C$27,2,FALSE),VLOOKUP(RANK(H9,H$8:H$30,1),Data!$B$1:C$27,2,FALSE)))</f>
        <v>60</v>
      </c>
      <c r="J9" s="106">
        <v>145</v>
      </c>
      <c r="K9" s="141">
        <f>IF(ISBLANK(J9),0,IF(ISTEXT(J9),VLOOKUP(J9,Data!$B$1:E$27,2,FALSE),VLOOKUP(RANK(J9,J$8:J$30,1),Data!$B$1:E$27,2,FALSE)))</f>
        <v>70</v>
      </c>
      <c r="L9" s="106"/>
      <c r="M9" s="141">
        <f>IF(ISBLANK(L9),0,IF(ISTEXT(L9),VLOOKUP(L9,Data!$B$1:C$27,2,FALSE),VLOOKUP(RANK(L9,L$8:L$30,1),Data!$B$1:C$27,2,FALSE)))</f>
        <v>0</v>
      </c>
      <c r="N9" s="106"/>
      <c r="O9" s="141">
        <f>IF(ISBLANK(N9),0,IF(ISTEXT(N9),VLOOKUP(N9,Data!$B$1:E$27,2,FALSE),VLOOKUP(RANK(N9,N$8:N$30,1),Data!$B$1:E$27,2,FALSE)))</f>
        <v>0</v>
      </c>
      <c r="P9" s="111">
        <f>IF(R9&gt;0,RANK(R9,$R$8:$R$30),"nc")</f>
        <v>2</v>
      </c>
      <c r="Q9" s="111"/>
      <c r="R9" s="111">
        <f t="shared" si="0"/>
        <v>130</v>
      </c>
      <c r="S9" s="104">
        <f t="shared" si="1"/>
        <v>130</v>
      </c>
      <c r="T9" s="56">
        <f>+M9+K9+I9+O9</f>
        <v>130</v>
      </c>
      <c r="U9" s="135">
        <f t="shared" si="2"/>
        <v>60</v>
      </c>
      <c r="V9" s="136">
        <f t="shared" si="3"/>
        <v>70</v>
      </c>
      <c r="W9" s="136">
        <f t="shared" si="4"/>
        <v>0</v>
      </c>
      <c r="X9" s="136">
        <f t="shared" si="5"/>
        <v>0</v>
      </c>
      <c r="Y9" s="137"/>
      <c r="Z9" s="138">
        <f>COUNTA(H9,J9,L9,N9,#REF!,#REF!)</f>
        <v>4</v>
      </c>
    </row>
    <row r="10" spans="1:26" ht="14.25" customHeight="1" x14ac:dyDescent="0.55000000000000004">
      <c r="A10" s="104">
        <v>3</v>
      </c>
      <c r="B10" s="103" t="s">
        <v>42</v>
      </c>
      <c r="C10" s="103">
        <v>48323274</v>
      </c>
      <c r="D10" s="104">
        <v>26</v>
      </c>
      <c r="E10" s="103" t="s">
        <v>190</v>
      </c>
      <c r="F10" s="104" t="s">
        <v>19</v>
      </c>
      <c r="G10" s="120" t="s">
        <v>181</v>
      </c>
      <c r="H10" s="106">
        <v>111</v>
      </c>
      <c r="I10" s="141">
        <f>IF(ISBLANK(H10),0,IF(ISTEXT(H10),VLOOKUP(H10,Data!$B$1:C$27,2,FALSE),VLOOKUP(RANK(H10,H$8:H$30,1),Data!$B$1:C$27,2,FALSE)))</f>
        <v>70</v>
      </c>
      <c r="J10" s="106"/>
      <c r="K10" s="141">
        <f>IF(ISBLANK(J10),0,IF(ISTEXT(J10),VLOOKUP(J10,Data!$B$1:E$27,2,FALSE),VLOOKUP(RANK(J10,J$8:J$30,1),Data!$B$1:E$27,2,FALSE)))</f>
        <v>0</v>
      </c>
      <c r="L10" s="106"/>
      <c r="M10" s="141">
        <f>IF(ISBLANK(L10),0,IF(ISTEXT(L10),VLOOKUP(L10,Data!$B$1:C$27,2,FALSE),VLOOKUP(RANK(L10,L$8:L$30,1),Data!$B$1:C$27,2,FALSE)))</f>
        <v>0</v>
      </c>
      <c r="N10" s="106"/>
      <c r="O10" s="141">
        <f>IF(ISBLANK(N10),0,IF(ISTEXT(N10),VLOOKUP(N10,Data!$B$1:E$27,2,FALSE),VLOOKUP(RANK(N10,N$8:N$30,1),Data!$B$1:E$27,2,FALSE)))</f>
        <v>0</v>
      </c>
      <c r="P10" s="111">
        <f>IF(R10&gt;0,RANK(R10,$R$8:$R$30),"nc")</f>
        <v>3</v>
      </c>
      <c r="Q10" s="111"/>
      <c r="R10" s="111">
        <f t="shared" si="0"/>
        <v>70</v>
      </c>
      <c r="S10" s="113">
        <f t="shared" si="1"/>
        <v>70</v>
      </c>
      <c r="T10" s="56">
        <f>+M10+K10+I10+O10</f>
        <v>70</v>
      </c>
      <c r="U10" s="135">
        <f t="shared" si="2"/>
        <v>70</v>
      </c>
      <c r="V10" s="136">
        <f t="shared" si="3"/>
        <v>0</v>
      </c>
      <c r="W10" s="136">
        <f t="shared" si="4"/>
        <v>0</v>
      </c>
      <c r="X10" s="136">
        <f t="shared" si="5"/>
        <v>0</v>
      </c>
      <c r="Y10" s="137"/>
      <c r="Z10" s="138">
        <f>COUNTA(H10,J10,L10,N10,#REF!,#REF!)</f>
        <v>3</v>
      </c>
    </row>
    <row r="11" spans="1:26" ht="14.25" customHeight="1" x14ac:dyDescent="0.55000000000000004">
      <c r="A11" s="104">
        <v>4</v>
      </c>
      <c r="B11" s="103"/>
      <c r="C11" s="103"/>
      <c r="D11" s="104"/>
      <c r="E11" s="103"/>
      <c r="F11" s="104"/>
      <c r="G11" s="117"/>
      <c r="H11" s="106"/>
      <c r="I11" s="141">
        <f>IF(ISBLANK(H11),0,IF(ISTEXT(H11),VLOOKUP(H11,Data!$B$1:C$27,2,FALSE),VLOOKUP(RANK(H11,H$8:H$30,1),Data!$B$1:C$27,2,FALSE)))</f>
        <v>0</v>
      </c>
      <c r="J11" s="106"/>
      <c r="K11" s="141">
        <f>IF(ISBLANK(J11),0,IF(ISTEXT(J11),VLOOKUP(J11,Data!$B$1:E$27,2,FALSE),VLOOKUP(RANK(J11,J$8:J$30,1),Data!$B$1:E$27,2,FALSE)))</f>
        <v>0</v>
      </c>
      <c r="L11" s="106"/>
      <c r="M11" s="141">
        <f>IF(ISBLANK(L11),0,IF(ISTEXT(L11),VLOOKUP(L11,Data!$B$1:C$27,2,FALSE),VLOOKUP(RANK(L11,L$8:L$30,1),Data!$B$1:C$27,2,FALSE)))</f>
        <v>0</v>
      </c>
      <c r="N11" s="106"/>
      <c r="O11" s="141">
        <f>IF(ISBLANK(N11),0,IF(ISTEXT(N11),VLOOKUP(N11,Data!$B$1:E$27,2,FALSE),VLOOKUP(RANK(N11,N$8:N$30,1),Data!$B$1:E$27,2,FALSE)))</f>
        <v>0</v>
      </c>
      <c r="P11" s="111" t="str">
        <f t="shared" ref="P11:P13" si="6">IF(R11&gt;0,RANK(R11,$R$8:$R$30),"nc")</f>
        <v>nc</v>
      </c>
      <c r="Q11" s="111"/>
      <c r="R11" s="111">
        <f t="shared" si="0"/>
        <v>0</v>
      </c>
      <c r="S11" s="113">
        <f t="shared" si="1"/>
        <v>0</v>
      </c>
      <c r="T11" s="56">
        <f t="shared" ref="T11:T29" si="7">+M11+K11+I11+O11</f>
        <v>0</v>
      </c>
      <c r="U11" s="135">
        <f t="shared" si="2"/>
        <v>0</v>
      </c>
      <c r="V11" s="136">
        <f t="shared" si="3"/>
        <v>0</v>
      </c>
      <c r="W11" s="136">
        <f t="shared" si="4"/>
        <v>0</v>
      </c>
      <c r="X11" s="136">
        <f t="shared" si="5"/>
        <v>0</v>
      </c>
      <c r="Y11" s="137"/>
      <c r="Z11" s="138">
        <f>COUNTA(H11,J11,L11,N11,#REF!,#REF!)</f>
        <v>2</v>
      </c>
    </row>
    <row r="12" spans="1:26" ht="14.25" customHeight="1" x14ac:dyDescent="0.55000000000000004">
      <c r="A12" s="104">
        <v>5</v>
      </c>
      <c r="B12" s="103"/>
      <c r="C12" s="103"/>
      <c r="D12" s="104"/>
      <c r="E12" s="103"/>
      <c r="F12" s="104"/>
      <c r="G12" s="118"/>
      <c r="H12" s="106"/>
      <c r="I12" s="141">
        <f>IF(ISBLANK(H12),0,IF(ISTEXT(H12),VLOOKUP(H12,Data!$B$1:C$27,2,FALSE),VLOOKUP(RANK(H12,H$8:H$30,1),Data!$B$1:C$27,2,FALSE)))</f>
        <v>0</v>
      </c>
      <c r="J12" s="106"/>
      <c r="K12" s="141">
        <f>IF(ISBLANK(J12),0,IF(ISTEXT(J12),VLOOKUP(J12,Data!$B$1:E$27,2,FALSE),VLOOKUP(RANK(J12,J$8:J$30,1),Data!$B$1:E$27,2,FALSE)))</f>
        <v>0</v>
      </c>
      <c r="L12" s="106"/>
      <c r="M12" s="141">
        <f>IF(ISBLANK(L12),0,IF(ISTEXT(L12),VLOOKUP(L12,Data!$B$1:C$27,2,FALSE),VLOOKUP(RANK(L12,L$8:L$30,1),Data!$B$1:C$27,2,FALSE)))</f>
        <v>0</v>
      </c>
      <c r="N12" s="106"/>
      <c r="O12" s="141">
        <f>IF(ISBLANK(N12),0,IF(ISTEXT(N12),VLOOKUP(N12,Data!$B$1:E$27,2,FALSE),VLOOKUP(RANK(N12,N$8:N$30,1),Data!$B$1:E$27,2,FALSE)))</f>
        <v>0</v>
      </c>
      <c r="P12" s="111" t="str">
        <f t="shared" si="6"/>
        <v>nc</v>
      </c>
      <c r="Q12" s="111"/>
      <c r="R12" s="111">
        <f t="shared" si="0"/>
        <v>0</v>
      </c>
      <c r="S12" s="104">
        <f t="shared" si="1"/>
        <v>0</v>
      </c>
      <c r="T12" s="56">
        <f t="shared" si="7"/>
        <v>0</v>
      </c>
      <c r="U12" s="135">
        <f t="shared" si="2"/>
        <v>0</v>
      </c>
      <c r="V12" s="136">
        <f t="shared" si="3"/>
        <v>0</v>
      </c>
      <c r="W12" s="136">
        <f t="shared" si="4"/>
        <v>0</v>
      </c>
      <c r="X12" s="136">
        <f t="shared" si="5"/>
        <v>0</v>
      </c>
      <c r="Y12" s="137"/>
      <c r="Z12" s="137">
        <f>COUNTA(H12,J12,L12,N12,#REF!,#REF!)</f>
        <v>2</v>
      </c>
    </row>
    <row r="13" spans="1:26" ht="14.25" customHeight="1" x14ac:dyDescent="0.55000000000000004">
      <c r="A13" s="104">
        <v>6</v>
      </c>
      <c r="B13" s="103"/>
      <c r="C13" s="103"/>
      <c r="D13" s="104"/>
      <c r="E13" s="103"/>
      <c r="F13" s="104"/>
      <c r="G13" s="120"/>
      <c r="H13" s="106"/>
      <c r="I13" s="141">
        <f>IF(ISBLANK(H13),0,IF(ISTEXT(H13),VLOOKUP(H13,Data!$B$1:C$27,2,FALSE),VLOOKUP(RANK(H13,H$8:H$30,1),Data!$B$1:C$27,2,FALSE)))</f>
        <v>0</v>
      </c>
      <c r="J13" s="106"/>
      <c r="K13" s="141">
        <f>IF(ISBLANK(J13),0,IF(ISTEXT(J13),VLOOKUP(J13,Data!$B$1:E$27,2,FALSE),VLOOKUP(RANK(J13,J$8:J$30,1),Data!$B$1:E$27,2,FALSE)))</f>
        <v>0</v>
      </c>
      <c r="L13" s="106"/>
      <c r="M13" s="141">
        <f>IF(ISBLANK(L13),0,IF(ISTEXT(L13),VLOOKUP(L13,Data!$B$1:C$27,2,FALSE),VLOOKUP(RANK(L13,L$8:L$30,1),Data!$B$1:C$27,2,FALSE)))</f>
        <v>0</v>
      </c>
      <c r="N13" s="106"/>
      <c r="O13" s="141">
        <f>IF(ISBLANK(N13),0,IF(ISTEXT(N13),VLOOKUP(N13,Data!$B$1:E$27,2,FALSE),VLOOKUP(RANK(N13,N$8:N$30,1),Data!$B$1:E$27,2,FALSE)))</f>
        <v>0</v>
      </c>
      <c r="P13" s="111" t="str">
        <f t="shared" si="6"/>
        <v>nc</v>
      </c>
      <c r="Q13" s="111"/>
      <c r="R13" s="111">
        <f t="shared" si="0"/>
        <v>0</v>
      </c>
      <c r="S13" s="113">
        <f t="shared" si="1"/>
        <v>0</v>
      </c>
      <c r="T13" s="56">
        <f t="shared" si="7"/>
        <v>0</v>
      </c>
      <c r="U13" s="135">
        <f t="shared" si="2"/>
        <v>0</v>
      </c>
      <c r="V13" s="136">
        <f t="shared" si="3"/>
        <v>0</v>
      </c>
      <c r="W13" s="136">
        <f t="shared" si="4"/>
        <v>0</v>
      </c>
      <c r="X13" s="136">
        <f t="shared" si="5"/>
        <v>0</v>
      </c>
      <c r="Y13" s="137"/>
      <c r="Z13" s="138">
        <f>COUNTA(H13,J13,L13,N13,#REF!,#REF!)</f>
        <v>2</v>
      </c>
    </row>
    <row r="14" spans="1:26" ht="14.25" customHeight="1" x14ac:dyDescent="0.55000000000000004">
      <c r="A14" s="104">
        <v>7</v>
      </c>
      <c r="B14" s="103"/>
      <c r="C14" s="103"/>
      <c r="D14" s="104"/>
      <c r="E14" s="103"/>
      <c r="F14" s="104"/>
      <c r="G14" s="105"/>
      <c r="H14" s="106"/>
      <c r="I14" s="141">
        <f>IF(ISBLANK(H14),0,IF(ISTEXT(H14),VLOOKUP(H14,Data!$B$1:C$27,2,FALSE),VLOOKUP(RANK(H14,H$8:H$30,1),Data!$B$1:C$27,2,FALSE)))</f>
        <v>0</v>
      </c>
      <c r="J14" s="106"/>
      <c r="K14" s="141">
        <f>IF(ISBLANK(J14),0,IF(ISTEXT(J14),VLOOKUP(J14,Data!$B$1:E$27,2,FALSE),VLOOKUP(RANK(J14,J$8:J$30,1),Data!$B$1:E$27,2,FALSE)))</f>
        <v>0</v>
      </c>
      <c r="L14" s="112"/>
      <c r="M14" s="141">
        <f>IF(ISBLANK(L14),0,IF(ISTEXT(L14),VLOOKUP(L14,Data!$B$1:C$27,2,FALSE),VLOOKUP(RANK(L14,L$8:L$30,1),Data!$B$1:C$27,2,FALSE)))</f>
        <v>0</v>
      </c>
      <c r="N14" s="106"/>
      <c r="O14" s="141">
        <f>IF(ISBLANK(N14),0,IF(ISTEXT(N14),VLOOKUP(N14,Data!$B$1:E$27,2,FALSE),VLOOKUP(RANK(N14,N$8:N$30,1),Data!$B$1:E$27,2,FALSE)))</f>
        <v>0</v>
      </c>
      <c r="P14" s="111" t="str">
        <f t="shared" ref="P14:P29" si="8">IF(R14&gt;0,RANK(R14,$R$8:$R$30),"nc")</f>
        <v>nc</v>
      </c>
      <c r="Q14" s="111"/>
      <c r="R14" s="111">
        <f t="shared" si="0"/>
        <v>0</v>
      </c>
      <c r="S14" s="113">
        <f t="shared" si="1"/>
        <v>0</v>
      </c>
      <c r="T14" s="56">
        <f t="shared" si="7"/>
        <v>0</v>
      </c>
      <c r="U14" s="135">
        <f t="shared" si="2"/>
        <v>0</v>
      </c>
      <c r="V14" s="136">
        <f t="shared" si="3"/>
        <v>0</v>
      </c>
      <c r="W14" s="136">
        <f t="shared" si="4"/>
        <v>0</v>
      </c>
      <c r="X14" s="136">
        <f t="shared" si="5"/>
        <v>0</v>
      </c>
      <c r="Y14" s="137"/>
      <c r="Z14" s="138">
        <f>COUNTA(H14,J14,L14,N14,#REF!,#REF!)</f>
        <v>2</v>
      </c>
    </row>
    <row r="15" spans="1:26" ht="14.25" customHeight="1" thickBot="1" x14ac:dyDescent="0.6">
      <c r="A15" s="104">
        <v>8</v>
      </c>
      <c r="B15" s="103"/>
      <c r="C15" s="103"/>
      <c r="D15" s="104"/>
      <c r="E15" s="103"/>
      <c r="F15" s="104"/>
      <c r="G15" s="105"/>
      <c r="H15" s="106"/>
      <c r="I15" s="141">
        <f>IF(ISBLANK(H15),0,IF(ISTEXT(H15),VLOOKUP(H15,Data!$B$1:C$27,2,FALSE),VLOOKUP(RANK(H15,H$8:H$30,1),Data!$B$1:C$27,2,FALSE)))</f>
        <v>0</v>
      </c>
      <c r="J15" s="106"/>
      <c r="K15" s="141">
        <f>IF(ISBLANK(J15),0,IF(ISTEXT(J15),VLOOKUP(J15,Data!$B$1:E$27,2,FALSE),VLOOKUP(RANK(J15,J$8:J$30,1),Data!$B$1:E$27,2,FALSE)))</f>
        <v>0</v>
      </c>
      <c r="L15" s="112"/>
      <c r="M15" s="141">
        <f>IF(ISBLANK(L15),0,IF(ISTEXT(L15),VLOOKUP(L15,Data!$B$1:C$27,2,FALSE),VLOOKUP(RANK(L15,L$8:L$30,1),Data!$B$1:C$27,2,FALSE)))</f>
        <v>0</v>
      </c>
      <c r="N15" s="106"/>
      <c r="O15" s="141">
        <f>IF(ISBLANK(N15),0,IF(ISTEXT(N15),VLOOKUP(N15,Data!$B$1:E$27,2,FALSE),VLOOKUP(RANK(N15,N$8:N$30,1),Data!$B$1:E$27,2,FALSE)))</f>
        <v>0</v>
      </c>
      <c r="P15" s="111" t="str">
        <f t="shared" si="8"/>
        <v>nc</v>
      </c>
      <c r="Q15" s="111"/>
      <c r="R15" s="111">
        <f t="shared" si="0"/>
        <v>0</v>
      </c>
      <c r="S15" s="113">
        <f t="shared" si="1"/>
        <v>0</v>
      </c>
      <c r="T15" s="56">
        <f t="shared" si="7"/>
        <v>0</v>
      </c>
      <c r="U15" s="132">
        <f t="shared" si="2"/>
        <v>0</v>
      </c>
      <c r="V15" s="133">
        <f t="shared" si="3"/>
        <v>0</v>
      </c>
      <c r="W15" s="133">
        <f t="shared" si="4"/>
        <v>0</v>
      </c>
      <c r="X15" s="133">
        <f t="shared" si="5"/>
        <v>0</v>
      </c>
      <c r="Y15" s="134"/>
      <c r="Z15" s="134">
        <f>COUNTA(H15,J15,L15,N15,#REF!,#REF!)</f>
        <v>2</v>
      </c>
    </row>
    <row r="16" spans="1:26" ht="14.25" customHeight="1" x14ac:dyDescent="0.55000000000000004">
      <c r="A16" s="104">
        <v>9</v>
      </c>
      <c r="B16" s="103"/>
      <c r="C16" s="103"/>
      <c r="D16" s="104"/>
      <c r="E16" s="103"/>
      <c r="F16" s="104"/>
      <c r="G16" s="105"/>
      <c r="H16" s="106"/>
      <c r="I16" s="141">
        <f>IF(ISBLANK(H16),0,IF(ISTEXT(H16),VLOOKUP(H16,Data!$B$1:C$27,2,FALSE),VLOOKUP(RANK(H16,H$8:H$30,1),Data!$B$1:C$27,2,FALSE)))</f>
        <v>0</v>
      </c>
      <c r="J16" s="106"/>
      <c r="K16" s="141">
        <f>IF(ISBLANK(J16),0,IF(ISTEXT(J16),VLOOKUP(J16,Data!$B$1:E$27,2,FALSE),VLOOKUP(RANK(J16,J$8:J$30,1),Data!$B$1:E$27,2,FALSE)))</f>
        <v>0</v>
      </c>
      <c r="L16" s="112"/>
      <c r="M16" s="141">
        <f>IF(ISBLANK(L16),0,IF(ISTEXT(L16),VLOOKUP(L16,Data!$B$1:C$27,2,FALSE),VLOOKUP(RANK(L16,L$8:L$30,1),Data!$B$1:C$27,2,FALSE)))</f>
        <v>0</v>
      </c>
      <c r="N16" s="106"/>
      <c r="O16" s="141">
        <f>IF(ISBLANK(N16),0,IF(ISTEXT(N16),VLOOKUP(N16,Data!$B$1:E$27,2,FALSE),VLOOKUP(RANK(N16,N$8:N$30,1),Data!$B$1:E$27,2,FALSE)))</f>
        <v>0</v>
      </c>
      <c r="P16" s="111" t="str">
        <f t="shared" si="8"/>
        <v>nc</v>
      </c>
      <c r="Q16" s="111"/>
      <c r="R16" s="111">
        <f t="shared" si="0"/>
        <v>0</v>
      </c>
      <c r="S16" s="113">
        <f t="shared" si="1"/>
        <v>0</v>
      </c>
      <c r="T16" s="56">
        <f t="shared" si="7"/>
        <v>0</v>
      </c>
      <c r="U16" s="11">
        <f t="shared" si="2"/>
        <v>0</v>
      </c>
      <c r="V16" s="11">
        <f t="shared" si="3"/>
        <v>0</v>
      </c>
      <c r="W16" s="11">
        <f t="shared" si="4"/>
        <v>0</v>
      </c>
      <c r="X16" s="11">
        <f t="shared" si="5"/>
        <v>0</v>
      </c>
      <c r="Z16" s="54">
        <f>COUNTA(H16,J16,L16,N16,#REF!,#REF!)</f>
        <v>2</v>
      </c>
    </row>
    <row r="17" spans="1:26" ht="14.25" customHeight="1" x14ac:dyDescent="0.55000000000000004">
      <c r="A17" s="104">
        <v>10</v>
      </c>
      <c r="B17" s="103"/>
      <c r="C17" s="103"/>
      <c r="D17" s="104"/>
      <c r="E17" s="103"/>
      <c r="F17" s="104"/>
      <c r="G17" s="105"/>
      <c r="H17" s="106"/>
      <c r="I17" s="141">
        <f>IF(ISBLANK(H17),0,SUMIF(#REF!,#REF!,Points)/COUNTIF(#REF!,#REF!))</f>
        <v>0</v>
      </c>
      <c r="J17" s="106"/>
      <c r="K17" s="141">
        <f>IF(ISBLANK(J17),0,IF(ISTEXT(J17),VLOOKUP(J17,Data!$B$1:E$27,2,FALSE),VLOOKUP(RANK(J17,J$8:J$30,1),Data!$B$1:E$27,2,FALSE)))</f>
        <v>0</v>
      </c>
      <c r="L17" s="112"/>
      <c r="M17" s="141">
        <f>IF(ISBLANK(L17),0,IF(ISTEXT(L17),VLOOKUP(L17,Data!$B$1:C$27,2,FALSE),VLOOKUP(RANK(L17,L$8:L$30,1),Data!$B$1:C$27,2,FALSE)))</f>
        <v>0</v>
      </c>
      <c r="N17" s="106"/>
      <c r="O17" s="141">
        <f>IF(ISBLANK(N17),0,IF(ISTEXT(N17),VLOOKUP(N17,Data!$B$1:E$27,2,FALSE),VLOOKUP(RANK(N17,N$8:N$30,1),Data!$B$1:E$27,2,FALSE)))</f>
        <v>0</v>
      </c>
      <c r="P17" s="111" t="str">
        <f t="shared" si="8"/>
        <v>nc</v>
      </c>
      <c r="Q17" s="111"/>
      <c r="R17" s="111">
        <f t="shared" si="0"/>
        <v>0</v>
      </c>
      <c r="S17" s="113">
        <f t="shared" si="1"/>
        <v>0</v>
      </c>
      <c r="T17" s="56">
        <f t="shared" si="7"/>
        <v>0</v>
      </c>
      <c r="U17" s="11">
        <f t="shared" si="2"/>
        <v>0</v>
      </c>
      <c r="V17" s="11">
        <f t="shared" si="3"/>
        <v>0</v>
      </c>
      <c r="W17" s="11">
        <f t="shared" si="4"/>
        <v>0</v>
      </c>
      <c r="X17" s="11">
        <f t="shared" si="5"/>
        <v>0</v>
      </c>
      <c r="Z17" s="54">
        <f>COUNTA(H17,J17,L17,N17,#REF!,#REF!)</f>
        <v>2</v>
      </c>
    </row>
    <row r="18" spans="1:26" ht="14.25" customHeight="1" x14ac:dyDescent="0.55000000000000004">
      <c r="A18" s="104">
        <v>11</v>
      </c>
      <c r="B18" s="103"/>
      <c r="C18" s="103"/>
      <c r="D18" s="104"/>
      <c r="E18" s="103"/>
      <c r="F18" s="104"/>
      <c r="G18" s="105"/>
      <c r="H18" s="106"/>
      <c r="I18" s="141">
        <f>IF(ISBLANK(H18),0,SUMIF(#REF!,#REF!,Points)/COUNTIF(#REF!,#REF!))</f>
        <v>0</v>
      </c>
      <c r="J18" s="106"/>
      <c r="K18" s="141">
        <f>IF(ISBLANK(J18),0,IF(ISTEXT(J18),VLOOKUP(J18,Data!$B$1:E$27,2,FALSE),VLOOKUP(RANK(J18,J$8:J$30,1),Data!$B$1:E$27,2,FALSE)))</f>
        <v>0</v>
      </c>
      <c r="L18" s="106"/>
      <c r="M18" s="141">
        <f>IF(ISBLANK(L18),0,IF(ISTEXT(L18),VLOOKUP(L18,Data!$B$1:C$27,2,FALSE),VLOOKUP(RANK(L18,L$8:L$30,1),Data!$B$1:C$27,2,FALSE)))</f>
        <v>0</v>
      </c>
      <c r="N18" s="106"/>
      <c r="O18" s="141">
        <f>IF(ISBLANK(N18),0,IF(ISTEXT(N18),VLOOKUP(N18,Data!$B$1:E$27,2,FALSE),VLOOKUP(RANK(N18,N$8:N$30,1),Data!$B$1:E$27,2,FALSE)))</f>
        <v>0</v>
      </c>
      <c r="P18" s="111" t="str">
        <f t="shared" si="8"/>
        <v>nc</v>
      </c>
      <c r="Q18" s="111"/>
      <c r="R18" s="111">
        <f t="shared" si="0"/>
        <v>0</v>
      </c>
      <c r="S18" s="113">
        <f t="shared" si="1"/>
        <v>0</v>
      </c>
      <c r="T18" s="56">
        <f t="shared" si="7"/>
        <v>0</v>
      </c>
      <c r="U18" s="11">
        <f t="shared" si="2"/>
        <v>0</v>
      </c>
      <c r="V18" s="11">
        <f t="shared" si="3"/>
        <v>0</v>
      </c>
      <c r="W18" s="11">
        <f t="shared" si="4"/>
        <v>0</v>
      </c>
      <c r="X18" s="11">
        <f t="shared" si="5"/>
        <v>0</v>
      </c>
      <c r="Z18" s="1">
        <f>COUNTA(H18,J18,L18,N18,#REF!,#REF!)</f>
        <v>2</v>
      </c>
    </row>
    <row r="19" spans="1:26" ht="14.25" customHeight="1" x14ac:dyDescent="0.55000000000000004">
      <c r="A19" s="104">
        <v>12</v>
      </c>
      <c r="B19" s="103"/>
      <c r="C19" s="103"/>
      <c r="D19" s="104"/>
      <c r="E19" s="103"/>
      <c r="F19" s="104"/>
      <c r="G19" s="105"/>
      <c r="H19" s="106"/>
      <c r="I19" s="141">
        <f>IF(ISBLANK(H19),0,SUMIF(#REF!,#REF!,Points)/COUNTIF(#REF!,#REF!))</f>
        <v>0</v>
      </c>
      <c r="J19" s="106"/>
      <c r="K19" s="141">
        <f>IF(ISBLANK(J19),0,IF(ISTEXT(J19),VLOOKUP(J19,Data!$B$1:E$27,2,FALSE),VLOOKUP(RANK(J19,J$8:J$30,1),Data!$B$1:E$27,2,FALSE)))</f>
        <v>0</v>
      </c>
      <c r="L19" s="106"/>
      <c r="M19" s="141">
        <f>IF(ISBLANK(L19),0,IF(ISTEXT(L19),VLOOKUP(L19,Data!$B$1:C$27,2,FALSE),VLOOKUP(RANK(L19,L$8:L$30,1),Data!$B$1:C$27,2,FALSE)))</f>
        <v>0</v>
      </c>
      <c r="N19" s="106"/>
      <c r="O19" s="141">
        <f>IF(ISBLANK(N19),0,IF(ISTEXT(N19),VLOOKUP(N19,Data!$B$1:E$27,2,FALSE),VLOOKUP(RANK(N19,N$8:N$30,1),Data!$B$1:E$27,2,FALSE)))</f>
        <v>0</v>
      </c>
      <c r="P19" s="111" t="str">
        <f t="shared" si="8"/>
        <v>nc</v>
      </c>
      <c r="Q19" s="111"/>
      <c r="R19" s="111">
        <f t="shared" si="0"/>
        <v>0</v>
      </c>
      <c r="S19" s="113">
        <f t="shared" si="1"/>
        <v>0</v>
      </c>
      <c r="T19" s="56">
        <f t="shared" si="7"/>
        <v>0</v>
      </c>
      <c r="U19" s="11">
        <f t="shared" si="2"/>
        <v>0</v>
      </c>
      <c r="V19" s="11">
        <f t="shared" si="3"/>
        <v>0</v>
      </c>
      <c r="W19" s="11">
        <f t="shared" si="4"/>
        <v>0</v>
      </c>
      <c r="X19" s="11">
        <f t="shared" si="5"/>
        <v>0</v>
      </c>
      <c r="Z19" s="1">
        <f>COUNTA(H19,J19,L19,N19,#REF!,#REF!)</f>
        <v>2</v>
      </c>
    </row>
    <row r="20" spans="1:26" ht="14.25" customHeight="1" x14ac:dyDescent="0.55000000000000004">
      <c r="A20" s="104">
        <v>13</v>
      </c>
      <c r="B20" s="103"/>
      <c r="C20" s="103"/>
      <c r="D20" s="104"/>
      <c r="E20" s="103"/>
      <c r="F20" s="104"/>
      <c r="G20" s="105"/>
      <c r="H20" s="106"/>
      <c r="I20" s="141">
        <f>IF(ISBLANK(H20),0,SUMIF(#REF!,#REF!,Points)/COUNTIF(#REF!,#REF!))</f>
        <v>0</v>
      </c>
      <c r="J20" s="106"/>
      <c r="K20" s="141">
        <f>IF(ISBLANK(J20),0,IF(ISTEXT(J20),VLOOKUP(J20,Data!$B$1:E$27,2,FALSE),VLOOKUP(RANK(J20,J$8:J$30,1),Data!$B$1:E$27,2,FALSE)))</f>
        <v>0</v>
      </c>
      <c r="L20" s="106"/>
      <c r="M20" s="141">
        <f>IF(ISBLANK(L20),0,IF(ISTEXT(L20),VLOOKUP(L20,Data!$B$1:C$27,2,FALSE),VLOOKUP(RANK(L20,L$8:L$30,1),Data!$B$1:C$27,2,FALSE)))</f>
        <v>0</v>
      </c>
      <c r="N20" s="106"/>
      <c r="O20" s="141">
        <f>IF(ISBLANK(N20),0,IF(ISTEXT(N20),VLOOKUP(N20,Data!$B$1:E$27,2,FALSE),VLOOKUP(RANK(N20,N$8:N$30,1),Data!$B$1:E$27,2,FALSE)))</f>
        <v>0</v>
      </c>
      <c r="P20" s="111" t="str">
        <f t="shared" si="8"/>
        <v>nc</v>
      </c>
      <c r="Q20" s="111"/>
      <c r="R20" s="111">
        <f t="shared" si="0"/>
        <v>0</v>
      </c>
      <c r="S20" s="113">
        <f t="shared" si="1"/>
        <v>0</v>
      </c>
      <c r="T20" s="56">
        <f t="shared" si="7"/>
        <v>0</v>
      </c>
      <c r="U20" s="11">
        <f t="shared" si="2"/>
        <v>0</v>
      </c>
      <c r="V20" s="11">
        <f t="shared" si="3"/>
        <v>0</v>
      </c>
      <c r="W20" s="11">
        <f t="shared" si="4"/>
        <v>0</v>
      </c>
      <c r="X20" s="11">
        <f t="shared" si="5"/>
        <v>0</v>
      </c>
      <c r="Z20" s="1">
        <f>COUNTA(H20,J20,L20,N20,#REF!,#REF!)</f>
        <v>2</v>
      </c>
    </row>
    <row r="21" spans="1:26" ht="14.25" customHeight="1" x14ac:dyDescent="0.55000000000000004">
      <c r="A21" s="104">
        <v>14</v>
      </c>
      <c r="B21" s="103"/>
      <c r="C21" s="103"/>
      <c r="D21" s="104"/>
      <c r="E21" s="103"/>
      <c r="F21" s="104"/>
      <c r="G21" s="105"/>
      <c r="H21" s="106"/>
      <c r="I21" s="141">
        <f>IF(ISBLANK(H21),0,SUMIF(#REF!,#REF!,Points)/COUNTIF(#REF!,#REF!))</f>
        <v>0</v>
      </c>
      <c r="J21" s="106"/>
      <c r="K21" s="141">
        <f>IF(ISBLANK(J21),0,IF(ISTEXT(J21),VLOOKUP(J21,Data!$B$1:E$27,2,FALSE),VLOOKUP(RANK(J21,J$8:J$30,1),Data!$B$1:E$27,2,FALSE)))</f>
        <v>0</v>
      </c>
      <c r="L21" s="106"/>
      <c r="M21" s="141">
        <f>IF(ISBLANK(L21),0,IF(ISTEXT(L21),VLOOKUP(L21,Data!$B$1:C$27,2,FALSE),VLOOKUP(RANK(L21,L$8:L$30,1),Data!$B$1:C$27,2,FALSE)))</f>
        <v>0</v>
      </c>
      <c r="N21" s="106"/>
      <c r="O21" s="141">
        <f>IF(ISBLANK(N21),0,IF(ISTEXT(N21),VLOOKUP(N21,Data!$B$1:E$27,2,FALSE),VLOOKUP(RANK(N21,N$8:N$30,1),Data!$B$1:E$27,2,FALSE)))</f>
        <v>0</v>
      </c>
      <c r="P21" s="111" t="str">
        <f t="shared" si="8"/>
        <v>nc</v>
      </c>
      <c r="Q21" s="111"/>
      <c r="R21" s="111">
        <f t="shared" si="0"/>
        <v>0</v>
      </c>
      <c r="S21" s="113">
        <f t="shared" si="1"/>
        <v>0</v>
      </c>
      <c r="T21" s="56">
        <f t="shared" si="7"/>
        <v>0</v>
      </c>
      <c r="U21" s="11">
        <f t="shared" si="2"/>
        <v>0</v>
      </c>
      <c r="V21" s="11">
        <f t="shared" si="3"/>
        <v>0</v>
      </c>
      <c r="W21" s="11">
        <f t="shared" si="4"/>
        <v>0</v>
      </c>
      <c r="X21" s="11">
        <f t="shared" si="5"/>
        <v>0</v>
      </c>
      <c r="Z21" s="1">
        <f>COUNTA(H21,J21,L21,N21,#REF!,#REF!)</f>
        <v>2</v>
      </c>
    </row>
    <row r="22" spans="1:26" ht="14.25" customHeight="1" x14ac:dyDescent="0.55000000000000004">
      <c r="A22" s="104">
        <v>15</v>
      </c>
      <c r="B22" s="107"/>
      <c r="C22" s="107"/>
      <c r="D22" s="108"/>
      <c r="E22" s="107"/>
      <c r="F22" s="108"/>
      <c r="G22" s="109"/>
      <c r="H22" s="110"/>
      <c r="I22" s="141">
        <f>IF(ISBLANK(H22),0,SUMIF(#REF!,#REF!,Points)/COUNTIF(#REF!,#REF!))</f>
        <v>0</v>
      </c>
      <c r="J22" s="110"/>
      <c r="K22" s="141">
        <f>IF(ISBLANK(J22),0,IF(ISTEXT(J22),VLOOKUP(J22,Data!$B$1:E$27,2,FALSE),VLOOKUP(RANK(J22,J$8:J$30,1),Data!$B$1:E$27,2,FALSE)))</f>
        <v>0</v>
      </c>
      <c r="L22" s="110"/>
      <c r="M22" s="141">
        <f>IF(ISBLANK(L22),0,IF(ISTEXT(L22),VLOOKUP(L22,Data!$B$1:C$27,2,FALSE),VLOOKUP(RANK(L22,L$8:L$30,1),Data!$B$1:C$27,2,FALSE)))</f>
        <v>0</v>
      </c>
      <c r="N22" s="110"/>
      <c r="O22" s="141">
        <f>IF(ISBLANK(N22),0,IF(ISTEXT(N22),VLOOKUP(N22,Data!$B$1:E$27,2,FALSE),VLOOKUP(RANK(N22,N$8:N$30,1),Data!$B$1:E$27,2,FALSE)))</f>
        <v>0</v>
      </c>
      <c r="P22" s="111" t="str">
        <f t="shared" si="8"/>
        <v>nc</v>
      </c>
      <c r="Q22" s="111"/>
      <c r="R22" s="111">
        <f t="shared" si="0"/>
        <v>0</v>
      </c>
      <c r="S22" s="113">
        <f t="shared" si="1"/>
        <v>0</v>
      </c>
      <c r="T22" s="56">
        <f t="shared" si="7"/>
        <v>0</v>
      </c>
      <c r="U22" s="11">
        <f t="shared" si="2"/>
        <v>0</v>
      </c>
      <c r="V22" s="11">
        <f t="shared" si="3"/>
        <v>0</v>
      </c>
      <c r="W22" s="11">
        <f t="shared" si="4"/>
        <v>0</v>
      </c>
      <c r="X22" s="11">
        <f t="shared" si="5"/>
        <v>0</v>
      </c>
      <c r="Z22" s="1">
        <f>COUNTA(H22,J22,L22,N22,#REF!,#REF!)</f>
        <v>2</v>
      </c>
    </row>
    <row r="23" spans="1:26" ht="14.25" customHeight="1" x14ac:dyDescent="0.55000000000000004">
      <c r="A23" s="104">
        <v>16</v>
      </c>
      <c r="B23" s="107"/>
      <c r="C23" s="107"/>
      <c r="D23" s="108"/>
      <c r="E23" s="107"/>
      <c r="F23" s="108"/>
      <c r="G23" s="109"/>
      <c r="H23" s="110"/>
      <c r="I23" s="141">
        <f>IF(ISBLANK(H23),0,SUMIF(#REF!,#REF!,Points)/COUNTIF(#REF!,#REF!))</f>
        <v>0</v>
      </c>
      <c r="J23" s="110"/>
      <c r="K23" s="141">
        <f>IF(ISBLANK(J23),0,IF(ISTEXT(J23),VLOOKUP(J23,Data!$B$1:E$27,2,FALSE),VLOOKUP(RANK(J23,J$8:J$30,1),Data!$B$1:E$27,2,FALSE)))</f>
        <v>0</v>
      </c>
      <c r="L23" s="110"/>
      <c r="M23" s="141">
        <f>IF(ISBLANK(L23),0,IF(ISTEXT(L23),VLOOKUP(L23,Data!$B$1:C$27,2,FALSE),VLOOKUP(RANK(L23,L$8:L$30,1),Data!$B$1:C$27,2,FALSE)))</f>
        <v>0</v>
      </c>
      <c r="N23" s="110"/>
      <c r="O23" s="141">
        <f>IF(ISBLANK(N23),0,IF(ISTEXT(N23),VLOOKUP(N23,Data!$B$1:E$27,2,FALSE),VLOOKUP(RANK(N23,N$8:N$30,1),Data!$B$1:E$27,2,FALSE)))</f>
        <v>0</v>
      </c>
      <c r="P23" s="111" t="str">
        <f t="shared" si="8"/>
        <v>nc</v>
      </c>
      <c r="Q23" s="111"/>
      <c r="R23" s="111">
        <f t="shared" si="0"/>
        <v>0</v>
      </c>
      <c r="S23" s="113">
        <f t="shared" si="1"/>
        <v>0</v>
      </c>
      <c r="T23" s="56">
        <f t="shared" si="7"/>
        <v>0</v>
      </c>
      <c r="U23" s="11">
        <f t="shared" si="2"/>
        <v>0</v>
      </c>
      <c r="V23" s="11">
        <f t="shared" si="3"/>
        <v>0</v>
      </c>
      <c r="W23" s="11">
        <f t="shared" si="4"/>
        <v>0</v>
      </c>
      <c r="X23" s="11">
        <f t="shared" si="5"/>
        <v>0</v>
      </c>
      <c r="Z23" s="1">
        <f>COUNTA(H23,J23,L23,N23,#REF!,#REF!)</f>
        <v>2</v>
      </c>
    </row>
    <row r="24" spans="1:26" ht="14.25" customHeight="1" x14ac:dyDescent="0.55000000000000004">
      <c r="A24" s="104">
        <v>17</v>
      </c>
      <c r="B24" s="107"/>
      <c r="C24" s="107"/>
      <c r="D24" s="108"/>
      <c r="E24" s="107"/>
      <c r="F24" s="108"/>
      <c r="G24" s="109"/>
      <c r="H24" s="110"/>
      <c r="I24" s="141">
        <f>IF(ISBLANK(H24),0,SUMIF(#REF!,#REF!,Points)/COUNTIF(#REF!,#REF!))</f>
        <v>0</v>
      </c>
      <c r="J24" s="110"/>
      <c r="K24" s="141">
        <f>IF(ISBLANK(J24),0,IF(ISTEXT(J24),VLOOKUP(J24,Data!$B$1:E$27,2,FALSE),VLOOKUP(RANK(J24,J$8:J$30,1),Data!$B$1:E$27,2,FALSE)))</f>
        <v>0</v>
      </c>
      <c r="L24" s="110"/>
      <c r="M24" s="141">
        <f>IF(ISBLANK(L24),0,IF(ISTEXT(L24),VLOOKUP(L24,Data!$B$1:C$27,2,FALSE),VLOOKUP(RANK(L24,L$8:L$30,1),Data!$B$1:C$27,2,FALSE)))</f>
        <v>0</v>
      </c>
      <c r="N24" s="110"/>
      <c r="O24" s="141">
        <f>IF(ISBLANK(N24),0,IF(ISTEXT(N24),VLOOKUP(N24,Data!$B$1:E$27,2,FALSE),VLOOKUP(RANK(N24,N$8:N$30,1),Data!$B$1:E$27,2,FALSE)))</f>
        <v>0</v>
      </c>
      <c r="P24" s="111" t="str">
        <f t="shared" si="8"/>
        <v>nc</v>
      </c>
      <c r="Q24" s="111"/>
      <c r="R24" s="111">
        <f t="shared" si="0"/>
        <v>0</v>
      </c>
      <c r="S24" s="113">
        <f t="shared" si="1"/>
        <v>0</v>
      </c>
      <c r="T24" s="56">
        <f t="shared" si="7"/>
        <v>0</v>
      </c>
      <c r="U24" s="11">
        <f t="shared" si="2"/>
        <v>0</v>
      </c>
      <c r="V24" s="11">
        <f t="shared" si="3"/>
        <v>0</v>
      </c>
      <c r="W24" s="11">
        <f t="shared" si="4"/>
        <v>0</v>
      </c>
      <c r="X24" s="11">
        <f t="shared" si="5"/>
        <v>0</v>
      </c>
      <c r="Z24" s="1">
        <f>COUNTA(H24,J24,L24,N24,#REF!,#REF!)</f>
        <v>2</v>
      </c>
    </row>
    <row r="25" spans="1:26" ht="14.25" customHeight="1" x14ac:dyDescent="0.55000000000000004">
      <c r="A25" s="104">
        <v>18</v>
      </c>
      <c r="B25" s="107"/>
      <c r="C25" s="107"/>
      <c r="D25" s="108"/>
      <c r="E25" s="107"/>
      <c r="F25" s="108"/>
      <c r="G25" s="109"/>
      <c r="H25" s="110"/>
      <c r="I25" s="141">
        <f>IF(ISBLANK(H25),0,SUMIF(#REF!,#REF!,Points)/COUNTIF(#REF!,#REF!))</f>
        <v>0</v>
      </c>
      <c r="J25" s="110"/>
      <c r="K25" s="141">
        <f>IF(ISBLANK(J25),0,IF(ISTEXT(J25),VLOOKUP(J25,Data!$B$1:E$27,2,FALSE),VLOOKUP(RANK(J25,J$8:J$30,1),Data!$B$1:E$27,2,FALSE)))</f>
        <v>0</v>
      </c>
      <c r="L25" s="110"/>
      <c r="M25" s="141">
        <f>IF(ISBLANK(L25),0,IF(ISTEXT(L25),VLOOKUP(L25,Data!$B$1:C$27,2,FALSE),VLOOKUP(RANK(L25,L$8:L$30,1),Data!$B$1:C$27,2,FALSE)))</f>
        <v>0</v>
      </c>
      <c r="N25" s="110"/>
      <c r="O25" s="141">
        <f>IF(ISBLANK(N25),0,IF(ISTEXT(N25),VLOOKUP(N25,Data!$B$1:E$27,2,FALSE),VLOOKUP(RANK(N25,N$8:N$30,1),Data!$B$1:E$27,2,FALSE)))</f>
        <v>0</v>
      </c>
      <c r="P25" s="111" t="str">
        <f t="shared" si="8"/>
        <v>nc</v>
      </c>
      <c r="Q25" s="111"/>
      <c r="R25" s="111">
        <f t="shared" si="0"/>
        <v>0</v>
      </c>
      <c r="S25" s="113">
        <f t="shared" si="1"/>
        <v>0</v>
      </c>
      <c r="T25" s="56">
        <f t="shared" si="7"/>
        <v>0</v>
      </c>
      <c r="U25" s="11">
        <f t="shared" si="2"/>
        <v>0</v>
      </c>
      <c r="V25" s="11">
        <f t="shared" si="3"/>
        <v>0</v>
      </c>
      <c r="W25" s="11">
        <f t="shared" si="4"/>
        <v>0</v>
      </c>
      <c r="X25" s="11">
        <f t="shared" si="5"/>
        <v>0</v>
      </c>
      <c r="Z25" s="1">
        <f>COUNTA(H25,J25,L25,N25,#REF!,#REF!)</f>
        <v>2</v>
      </c>
    </row>
    <row r="26" spans="1:26" ht="14.25" customHeight="1" x14ac:dyDescent="0.55000000000000004">
      <c r="A26" s="104">
        <v>19</v>
      </c>
      <c r="B26" s="107"/>
      <c r="C26" s="107"/>
      <c r="D26" s="108"/>
      <c r="E26" s="107"/>
      <c r="F26" s="108"/>
      <c r="G26" s="109"/>
      <c r="H26" s="110"/>
      <c r="I26" s="141">
        <f>IF(ISBLANK(H26),0,SUMIF(#REF!,#REF!,Points)/COUNTIF(#REF!,#REF!))</f>
        <v>0</v>
      </c>
      <c r="J26" s="110"/>
      <c r="K26" s="141">
        <f>IF(ISBLANK(J26),0,IF(ISTEXT(J26),VLOOKUP(J26,Data!$B$1:E$27,2,FALSE),VLOOKUP(RANK(J26,J$8:J$30,1),Data!$B$1:E$27,2,FALSE)))</f>
        <v>0</v>
      </c>
      <c r="L26" s="110"/>
      <c r="M26" s="141">
        <f>IF(ISBLANK(L26),0,IF(ISTEXT(L26),VLOOKUP(L26,Data!$B$1:C$27,2,FALSE),VLOOKUP(RANK(L26,L$8:L$30,1),Data!$B$1:C$27,2,FALSE)))</f>
        <v>0</v>
      </c>
      <c r="N26" s="110"/>
      <c r="O26" s="141">
        <f>IF(ISBLANK(N26),0,IF(ISTEXT(N26),VLOOKUP(N26,Data!$B$1:E$27,2,FALSE),VLOOKUP(RANK(N26,N$8:N$30,1),Data!$B$1:E$27,2,FALSE)))</f>
        <v>0</v>
      </c>
      <c r="P26" s="111" t="str">
        <f t="shared" si="8"/>
        <v>nc</v>
      </c>
      <c r="Q26" s="111"/>
      <c r="R26" s="111">
        <f t="shared" si="0"/>
        <v>0</v>
      </c>
      <c r="S26" s="113">
        <f t="shared" si="1"/>
        <v>0</v>
      </c>
      <c r="T26" s="56">
        <f t="shared" si="7"/>
        <v>0</v>
      </c>
      <c r="U26" s="11">
        <f t="shared" si="2"/>
        <v>0</v>
      </c>
      <c r="V26" s="11">
        <f t="shared" si="3"/>
        <v>0</v>
      </c>
      <c r="W26" s="11">
        <f t="shared" si="4"/>
        <v>0</v>
      </c>
      <c r="X26" s="11">
        <f t="shared" si="5"/>
        <v>0</v>
      </c>
      <c r="Z26" s="1">
        <f>COUNTA(H26,J26,L26,N26,#REF!,#REF!)</f>
        <v>2</v>
      </c>
    </row>
    <row r="27" spans="1:26" ht="14.25" customHeight="1" x14ac:dyDescent="0.55000000000000004">
      <c r="A27" s="104">
        <v>20</v>
      </c>
      <c r="B27" s="107"/>
      <c r="C27" s="107"/>
      <c r="D27" s="108"/>
      <c r="E27" s="107"/>
      <c r="F27" s="108"/>
      <c r="G27" s="109"/>
      <c r="H27" s="110"/>
      <c r="I27" s="141">
        <f>IF(ISBLANK(H27),0,SUMIF(#REF!,#REF!,Points)/COUNTIF(#REF!,#REF!))</f>
        <v>0</v>
      </c>
      <c r="J27" s="110"/>
      <c r="K27" s="141">
        <f>IF(ISBLANK(J27),0,IF(ISTEXT(J27),VLOOKUP(J27,Data!$B$1:E$27,2,FALSE),VLOOKUP(RANK(J27,J$8:J$30,1),Data!$B$1:E$27,2,FALSE)))</f>
        <v>0</v>
      </c>
      <c r="L27" s="110"/>
      <c r="M27" s="141">
        <f>IF(ISBLANK(L27),0,IF(ISTEXT(L27),VLOOKUP(L27,Data!$B$1:C$27,2,FALSE),VLOOKUP(RANK(L27,L$8:L$30,1),Data!$B$1:C$27,2,FALSE)))</f>
        <v>0</v>
      </c>
      <c r="N27" s="110"/>
      <c r="O27" s="141">
        <f>IF(ISBLANK(N27),0,IF(ISTEXT(N27),VLOOKUP(N27,Data!$B$1:E$27,2,FALSE),VLOOKUP(RANK(N27,N$8:N$30,1),Data!$B$1:E$27,2,FALSE)))</f>
        <v>0</v>
      </c>
      <c r="P27" s="111" t="str">
        <f t="shared" si="8"/>
        <v>nc</v>
      </c>
      <c r="Q27" s="111"/>
      <c r="R27" s="111">
        <f t="shared" si="0"/>
        <v>0</v>
      </c>
      <c r="S27" s="113">
        <f t="shared" si="1"/>
        <v>0</v>
      </c>
      <c r="T27" s="56">
        <f t="shared" si="7"/>
        <v>0</v>
      </c>
      <c r="U27" s="11">
        <f t="shared" si="2"/>
        <v>0</v>
      </c>
      <c r="V27" s="11">
        <f t="shared" si="3"/>
        <v>0</v>
      </c>
      <c r="W27" s="11">
        <f t="shared" si="4"/>
        <v>0</v>
      </c>
      <c r="X27" s="11">
        <f t="shared" si="5"/>
        <v>0</v>
      </c>
      <c r="Z27" s="1">
        <f>COUNTA(H27,J27,L27,N27,#REF!,#REF!)</f>
        <v>2</v>
      </c>
    </row>
    <row r="28" spans="1:26" ht="14.25" customHeight="1" x14ac:dyDescent="0.55000000000000004">
      <c r="A28" s="104">
        <v>21</v>
      </c>
      <c r="B28" s="107"/>
      <c r="C28" s="107"/>
      <c r="D28" s="108"/>
      <c r="E28" s="107"/>
      <c r="F28" s="108"/>
      <c r="G28" s="109"/>
      <c r="H28" s="110"/>
      <c r="I28" s="141">
        <f>IF(ISBLANK(H28),0,SUMIF(#REF!,#REF!,Points)/COUNTIF(#REF!,#REF!))</f>
        <v>0</v>
      </c>
      <c r="J28" s="110"/>
      <c r="K28" s="141">
        <f>IF(ISBLANK(J28),0,IF(ISTEXT(J28),VLOOKUP(J28,Data!$B$1:E$27,2,FALSE),VLOOKUP(RANK(J28,J$8:J$30,1),Data!$B$1:E$27,2,FALSE)))</f>
        <v>0</v>
      </c>
      <c r="L28" s="110"/>
      <c r="M28" s="141">
        <f>IF(ISBLANK(L28),0,IF(ISTEXT(L28),VLOOKUP(L28,Data!$B$1:C$27,2,FALSE),VLOOKUP(RANK(L28,L$8:L$30,1),Data!$B$1:C$27,2,FALSE)))</f>
        <v>0</v>
      </c>
      <c r="N28" s="110"/>
      <c r="O28" s="141">
        <f>IF(ISBLANK(N28),0,IF(ISTEXT(N28),VLOOKUP(N28,Data!$B$1:E$27,2,FALSE),VLOOKUP(RANK(N28,N$8:N$30,1),Data!$B$1:E$27,2,FALSE)))</f>
        <v>0</v>
      </c>
      <c r="P28" s="111" t="str">
        <f t="shared" si="8"/>
        <v>nc</v>
      </c>
      <c r="Q28" s="111"/>
      <c r="R28" s="111">
        <f t="shared" si="0"/>
        <v>0</v>
      </c>
      <c r="S28" s="113">
        <f t="shared" si="1"/>
        <v>0</v>
      </c>
      <c r="T28" s="56">
        <f t="shared" si="7"/>
        <v>0</v>
      </c>
      <c r="U28" s="11">
        <f t="shared" si="2"/>
        <v>0</v>
      </c>
      <c r="V28" s="11">
        <f t="shared" si="3"/>
        <v>0</v>
      </c>
      <c r="W28" s="11">
        <f t="shared" si="4"/>
        <v>0</v>
      </c>
      <c r="X28" s="11">
        <f t="shared" si="5"/>
        <v>0</v>
      </c>
      <c r="Z28" s="1">
        <f>COUNTA(H28,J28,L28,N28,#REF!,#REF!)</f>
        <v>2</v>
      </c>
    </row>
    <row r="29" spans="1:26" ht="14.25" customHeight="1" x14ac:dyDescent="0.55000000000000004">
      <c r="A29" s="104">
        <v>22</v>
      </c>
      <c r="B29" s="107"/>
      <c r="C29" s="107"/>
      <c r="D29" s="108"/>
      <c r="E29" s="107"/>
      <c r="F29" s="108"/>
      <c r="G29" s="109"/>
      <c r="H29" s="110"/>
      <c r="I29" s="141">
        <f>IF(ISBLANK(H29),0,SUMIF(#REF!,#REF!,Points)/COUNTIF(#REF!,#REF!))</f>
        <v>0</v>
      </c>
      <c r="J29" s="110"/>
      <c r="K29" s="141">
        <f>IF(ISBLANK(J29),0,IF(ISTEXT(J29),VLOOKUP(J29,Data!$B$1:E$27,2,FALSE),VLOOKUP(RANK(J29,J$8:J$30,1),Data!$B$1:E$27,2,FALSE)))</f>
        <v>0</v>
      </c>
      <c r="L29" s="110"/>
      <c r="M29" s="141">
        <f>IF(ISBLANK(L29),0,IF(ISTEXT(L29),VLOOKUP(L29,Data!$B$1:C$27,2,FALSE),VLOOKUP(RANK(L29,L$8:L$30,1),Data!$B$1:C$27,2,FALSE)))</f>
        <v>0</v>
      </c>
      <c r="N29" s="110"/>
      <c r="O29" s="141">
        <f>IF(ISBLANK(N29),0,IF(ISTEXT(N29),VLOOKUP(N29,Data!$B$1:E$27,2,FALSE),VLOOKUP(RANK(N29,N$8:N$30,1),Data!$B$1:E$27,2,FALSE)))</f>
        <v>0</v>
      </c>
      <c r="P29" s="111" t="str">
        <f t="shared" si="8"/>
        <v>nc</v>
      </c>
      <c r="Q29" s="111"/>
      <c r="R29" s="111">
        <f t="shared" si="0"/>
        <v>0</v>
      </c>
      <c r="S29" s="113">
        <f t="shared" si="1"/>
        <v>0</v>
      </c>
      <c r="T29" s="56">
        <f t="shared" si="7"/>
        <v>0</v>
      </c>
      <c r="U29" s="11">
        <f t="shared" si="2"/>
        <v>0</v>
      </c>
      <c r="V29" s="11">
        <f t="shared" si="3"/>
        <v>0</v>
      </c>
      <c r="W29" s="11">
        <f t="shared" si="4"/>
        <v>0</v>
      </c>
      <c r="X29" s="11">
        <f t="shared" si="5"/>
        <v>0</v>
      </c>
      <c r="Z29" s="1">
        <f>COUNTA(H29,J29,L29,N29,#REF!,#REF!)</f>
        <v>2</v>
      </c>
    </row>
    <row r="30" spans="1:26" ht="14.25" customHeight="1" thickBot="1" x14ac:dyDescent="0.6">
      <c r="A30" s="7"/>
      <c r="B30" s="6"/>
      <c r="C30" s="6"/>
      <c r="D30" s="7"/>
      <c r="E30" s="6"/>
      <c r="F30" s="7"/>
      <c r="G30" s="7"/>
      <c r="H30" s="59"/>
      <c r="I30" s="60"/>
      <c r="J30" s="59"/>
      <c r="K30" s="60"/>
      <c r="L30" s="59"/>
      <c r="M30" s="60"/>
      <c r="N30" s="59"/>
      <c r="O30" s="60"/>
      <c r="P30" s="12"/>
      <c r="Q30" s="61"/>
      <c r="R30" s="58"/>
      <c r="S30" s="57"/>
      <c r="T30" s="57"/>
      <c r="U30" s="11"/>
      <c r="V30" s="11"/>
      <c r="W30" s="11"/>
      <c r="X30" s="11"/>
    </row>
    <row r="31" spans="1:26" ht="14.25" customHeight="1" x14ac:dyDescent="0.6">
      <c r="D31" s="2"/>
      <c r="E31" s="2"/>
      <c r="H31" s="1">
        <f>COUNTA(H8:H29)</f>
        <v>3</v>
      </c>
      <c r="J31" s="1">
        <f>COUNTA(J8:J29)</f>
        <v>2</v>
      </c>
      <c r="L31" s="1">
        <f>COUNTA(L8:L29)</f>
        <v>0</v>
      </c>
      <c r="N31" s="1">
        <f>COUNTA(N8:N29)</f>
        <v>0</v>
      </c>
      <c r="Q31" s="62">
        <f>COUNTA(Q8:Q29)</f>
        <v>0</v>
      </c>
      <c r="R31" s="62"/>
    </row>
    <row r="32" spans="1:26" ht="80.25" customHeight="1" x14ac:dyDescent="0.55000000000000004">
      <c r="D32" s="2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</row>
    <row r="33" spans="4:10" ht="14.25" customHeight="1" x14ac:dyDescent="0.55000000000000004">
      <c r="D33" s="2"/>
      <c r="E33" s="2"/>
    </row>
    <row r="34" spans="4:10" ht="14.25" customHeight="1" x14ac:dyDescent="0.55000000000000004">
      <c r="D34" s="2"/>
    </row>
    <row r="35" spans="4:10" ht="14.25" customHeight="1" x14ac:dyDescent="0.55000000000000004">
      <c r="D35" s="2"/>
      <c r="I35" s="139" t="s">
        <v>162</v>
      </c>
      <c r="J35" s="139">
        <v>8</v>
      </c>
    </row>
    <row r="36" spans="4:10" ht="14.25" customHeight="1" x14ac:dyDescent="0.55000000000000004">
      <c r="D36" s="2"/>
      <c r="I36" s="1" t="s">
        <v>163</v>
      </c>
      <c r="J36" s="1">
        <f>J35-Q31</f>
        <v>8</v>
      </c>
    </row>
    <row r="37" spans="4:10" ht="14.25" customHeight="1" x14ac:dyDescent="0.55000000000000004">
      <c r="D37" s="2"/>
    </row>
    <row r="38" spans="4:10" ht="14.25" customHeight="1" x14ac:dyDescent="0.55000000000000004">
      <c r="D38" s="2"/>
    </row>
    <row r="39" spans="4:10" ht="14.25" customHeight="1" x14ac:dyDescent="0.55000000000000004">
      <c r="D39" s="2"/>
    </row>
    <row r="40" spans="4:10" ht="14.25" customHeight="1" x14ac:dyDescent="0.55000000000000004">
      <c r="D40" s="2"/>
    </row>
    <row r="41" spans="4:10" ht="14.25" customHeight="1" x14ac:dyDescent="0.55000000000000004">
      <c r="D41" s="2"/>
    </row>
    <row r="42" spans="4:10" ht="14.25" customHeight="1" x14ac:dyDescent="0.55000000000000004">
      <c r="D42" s="2"/>
    </row>
    <row r="43" spans="4:10" ht="14.25" customHeight="1" x14ac:dyDescent="0.55000000000000004">
      <c r="D43" s="2"/>
    </row>
    <row r="44" spans="4:10" ht="14.25" customHeight="1" x14ac:dyDescent="0.55000000000000004">
      <c r="D44" s="2"/>
    </row>
    <row r="45" spans="4:10" ht="14.25" customHeight="1" x14ac:dyDescent="0.55000000000000004">
      <c r="D45" s="2"/>
    </row>
    <row r="46" spans="4:10" ht="14.25" customHeight="1" x14ac:dyDescent="0.55000000000000004">
      <c r="D46" s="2"/>
    </row>
    <row r="47" spans="4:10" ht="14.25" customHeight="1" x14ac:dyDescent="0.55000000000000004">
      <c r="D47" s="2"/>
    </row>
    <row r="48" spans="4:10" ht="14.25" customHeight="1" x14ac:dyDescent="0.55000000000000004">
      <c r="D48" s="2"/>
    </row>
    <row r="49" spans="4:5" ht="14.25" customHeight="1" x14ac:dyDescent="0.55000000000000004">
      <c r="D49" s="2"/>
    </row>
    <row r="50" spans="4:5" ht="14.25" customHeight="1" x14ac:dyDescent="0.55000000000000004">
      <c r="D50" s="2"/>
    </row>
    <row r="51" spans="4:5" ht="14.25" customHeight="1" x14ac:dyDescent="0.55000000000000004">
      <c r="D51" s="2"/>
    </row>
    <row r="52" spans="4:5" ht="14.25" customHeight="1" x14ac:dyDescent="0.55000000000000004">
      <c r="D52" s="2"/>
    </row>
    <row r="53" spans="4:5" ht="14.25" customHeight="1" x14ac:dyDescent="0.55000000000000004">
      <c r="D53" s="2"/>
    </row>
    <row r="54" spans="4:5" ht="14.25" customHeight="1" x14ac:dyDescent="0.55000000000000004">
      <c r="D54" s="2"/>
    </row>
    <row r="55" spans="4:5" ht="14.25" customHeight="1" x14ac:dyDescent="0.55000000000000004">
      <c r="D55" s="2"/>
    </row>
    <row r="56" spans="4:5" ht="14.25" customHeight="1" x14ac:dyDescent="0.55000000000000004">
      <c r="D56" s="2"/>
    </row>
    <row r="57" spans="4:5" ht="14.25" customHeight="1" x14ac:dyDescent="0.55000000000000004">
      <c r="D57" s="2"/>
    </row>
    <row r="58" spans="4:5" ht="14.25" customHeight="1" x14ac:dyDescent="0.55000000000000004">
      <c r="D58" s="2"/>
    </row>
    <row r="59" spans="4:5" ht="14.25" customHeight="1" x14ac:dyDescent="0.55000000000000004">
      <c r="D59" s="2"/>
    </row>
    <row r="60" spans="4:5" ht="14.25" customHeight="1" x14ac:dyDescent="0.55000000000000004">
      <c r="D60" s="2"/>
    </row>
    <row r="61" spans="4:5" ht="14.25" customHeight="1" x14ac:dyDescent="0.55000000000000004">
      <c r="D61" s="2"/>
      <c r="E61" s="2"/>
    </row>
    <row r="62" spans="4:5" ht="14.25" customHeight="1" x14ac:dyDescent="0.55000000000000004">
      <c r="D62" s="2"/>
      <c r="E62" s="2"/>
    </row>
    <row r="63" spans="4:5" ht="14.25" customHeight="1" x14ac:dyDescent="0.55000000000000004">
      <c r="D63" s="2"/>
      <c r="E63" s="2"/>
    </row>
    <row r="64" spans="4:5" ht="14.25" customHeight="1" x14ac:dyDescent="0.55000000000000004">
      <c r="D64" s="2"/>
      <c r="E64" s="2"/>
    </row>
    <row r="65" spans="4:5" ht="14.25" customHeight="1" x14ac:dyDescent="0.55000000000000004">
      <c r="D65" s="2"/>
      <c r="E65" s="2"/>
    </row>
    <row r="66" spans="4:5" ht="14.25" customHeight="1" x14ac:dyDescent="0.55000000000000004">
      <c r="D66" s="2"/>
      <c r="E66" s="2"/>
    </row>
    <row r="67" spans="4:5" ht="14.25" customHeight="1" x14ac:dyDescent="0.55000000000000004">
      <c r="D67" s="2"/>
      <c r="E67" s="2"/>
    </row>
    <row r="68" spans="4:5" ht="14.25" customHeight="1" x14ac:dyDescent="0.55000000000000004">
      <c r="D68" s="2"/>
      <c r="E68" s="2"/>
    </row>
    <row r="69" spans="4:5" ht="14.25" customHeight="1" x14ac:dyDescent="0.55000000000000004">
      <c r="D69" s="2"/>
      <c r="E69" s="2"/>
    </row>
    <row r="70" spans="4:5" ht="14.25" customHeight="1" x14ac:dyDescent="0.55000000000000004">
      <c r="D70" s="2"/>
      <c r="E70" s="2"/>
    </row>
    <row r="71" spans="4:5" ht="14.25" customHeight="1" x14ac:dyDescent="0.55000000000000004">
      <c r="D71" s="2"/>
      <c r="E71" s="2"/>
    </row>
    <row r="72" spans="4:5" ht="14.25" customHeight="1" x14ac:dyDescent="0.55000000000000004">
      <c r="D72" s="2"/>
      <c r="E72" s="2"/>
    </row>
    <row r="73" spans="4:5" ht="14.25" customHeight="1" x14ac:dyDescent="0.55000000000000004">
      <c r="D73" s="2"/>
      <c r="E73" s="2"/>
    </row>
    <row r="74" spans="4:5" ht="14.25" customHeight="1" x14ac:dyDescent="0.55000000000000004">
      <c r="D74" s="2"/>
      <c r="E74" s="2"/>
    </row>
    <row r="75" spans="4:5" ht="14.25" customHeight="1" x14ac:dyDescent="0.55000000000000004">
      <c r="D75" s="2"/>
      <c r="E75" s="2"/>
    </row>
    <row r="76" spans="4:5" ht="14.25" customHeight="1" x14ac:dyDescent="0.55000000000000004">
      <c r="D76" s="2"/>
      <c r="E76" s="2"/>
    </row>
    <row r="77" spans="4:5" ht="14.25" customHeight="1" x14ac:dyDescent="0.55000000000000004">
      <c r="D77" s="2"/>
      <c r="E77" s="2"/>
    </row>
    <row r="78" spans="4:5" ht="14.25" customHeight="1" x14ac:dyDescent="0.55000000000000004">
      <c r="D78" s="2"/>
      <c r="E78" s="2"/>
    </row>
    <row r="79" spans="4:5" ht="14.25" customHeight="1" x14ac:dyDescent="0.55000000000000004">
      <c r="D79" s="2"/>
      <c r="E79" s="2"/>
    </row>
    <row r="80" spans="4:5" ht="14.25" customHeight="1" x14ac:dyDescent="0.55000000000000004">
      <c r="D80" s="2"/>
      <c r="E80" s="2"/>
    </row>
    <row r="81" spans="4:5" ht="14.25" customHeight="1" x14ac:dyDescent="0.55000000000000004">
      <c r="D81" s="2"/>
      <c r="E81" s="2"/>
    </row>
    <row r="82" spans="4:5" ht="14.25" customHeight="1" x14ac:dyDescent="0.55000000000000004">
      <c r="D82" s="2"/>
      <c r="E82" s="2"/>
    </row>
    <row r="83" spans="4:5" ht="14.25" customHeight="1" x14ac:dyDescent="0.55000000000000004">
      <c r="D83" s="2"/>
      <c r="E83" s="2"/>
    </row>
    <row r="84" spans="4:5" ht="14.25" customHeight="1" x14ac:dyDescent="0.55000000000000004">
      <c r="D84" s="2"/>
      <c r="E84" s="2"/>
    </row>
    <row r="85" spans="4:5" ht="14.25" customHeight="1" x14ac:dyDescent="0.55000000000000004">
      <c r="D85" s="2"/>
      <c r="E85" s="2"/>
    </row>
    <row r="86" spans="4:5" ht="14.25" customHeight="1" x14ac:dyDescent="0.55000000000000004">
      <c r="D86" s="2"/>
      <c r="E86" s="2"/>
    </row>
    <row r="87" spans="4:5" ht="14.25" customHeight="1" x14ac:dyDescent="0.55000000000000004">
      <c r="D87" s="2"/>
      <c r="E87" s="2"/>
    </row>
    <row r="88" spans="4:5" ht="14.25" customHeight="1" x14ac:dyDescent="0.55000000000000004">
      <c r="D88" s="2"/>
      <c r="E88" s="2"/>
    </row>
    <row r="89" spans="4:5" ht="14.25" customHeight="1" x14ac:dyDescent="0.55000000000000004">
      <c r="D89" s="2"/>
      <c r="E89" s="2"/>
    </row>
    <row r="90" spans="4:5" ht="14.25" customHeight="1" x14ac:dyDescent="0.55000000000000004">
      <c r="D90" s="2"/>
      <c r="E90" s="2"/>
    </row>
    <row r="91" spans="4:5" ht="14.25" customHeight="1" x14ac:dyDescent="0.55000000000000004">
      <c r="D91" s="2"/>
      <c r="E91" s="2"/>
    </row>
    <row r="92" spans="4:5" ht="14.25" customHeight="1" x14ac:dyDescent="0.55000000000000004">
      <c r="D92" s="2"/>
      <c r="E92" s="2"/>
    </row>
    <row r="93" spans="4:5" ht="14.25" customHeight="1" x14ac:dyDescent="0.55000000000000004">
      <c r="D93" s="2"/>
      <c r="E93" s="2"/>
    </row>
    <row r="94" spans="4:5" ht="14.25" customHeight="1" x14ac:dyDescent="0.55000000000000004">
      <c r="D94" s="2"/>
      <c r="E94" s="2"/>
    </row>
    <row r="95" spans="4:5" ht="14.25" customHeight="1" x14ac:dyDescent="0.55000000000000004">
      <c r="D95" s="2"/>
      <c r="E95" s="2"/>
    </row>
    <row r="96" spans="4:5" ht="14.25" customHeight="1" x14ac:dyDescent="0.55000000000000004">
      <c r="D96" s="2"/>
      <c r="E96" s="2"/>
    </row>
    <row r="97" spans="4:5" ht="14.25" customHeight="1" x14ac:dyDescent="0.55000000000000004">
      <c r="D97" s="2"/>
      <c r="E97" s="2"/>
    </row>
    <row r="98" spans="4:5" ht="14.25" customHeight="1" x14ac:dyDescent="0.55000000000000004">
      <c r="D98" s="2"/>
      <c r="E98" s="2"/>
    </row>
    <row r="99" spans="4:5" ht="14.25" customHeight="1" x14ac:dyDescent="0.55000000000000004">
      <c r="D99" s="2"/>
      <c r="E99" s="2"/>
    </row>
    <row r="100" spans="4:5" ht="14.25" customHeight="1" x14ac:dyDescent="0.55000000000000004">
      <c r="D100" s="2"/>
      <c r="E100" s="2"/>
    </row>
    <row r="101" spans="4:5" ht="14.25" customHeight="1" x14ac:dyDescent="0.55000000000000004">
      <c r="D101" s="2"/>
      <c r="E101" s="2"/>
    </row>
    <row r="102" spans="4:5" ht="14.25" customHeight="1" x14ac:dyDescent="0.55000000000000004">
      <c r="D102" s="2"/>
      <c r="E102" s="2"/>
    </row>
    <row r="103" spans="4:5" ht="14.25" customHeight="1" x14ac:dyDescent="0.55000000000000004">
      <c r="D103" s="2"/>
      <c r="E103" s="2"/>
    </row>
    <row r="104" spans="4:5" ht="14.25" customHeight="1" x14ac:dyDescent="0.55000000000000004">
      <c r="D104" s="2"/>
      <c r="E104" s="2"/>
    </row>
    <row r="105" spans="4:5" ht="14.25" customHeight="1" x14ac:dyDescent="0.55000000000000004">
      <c r="D105" s="2"/>
      <c r="E105" s="2"/>
    </row>
    <row r="106" spans="4:5" ht="14.25" customHeight="1" x14ac:dyDescent="0.55000000000000004">
      <c r="D106" s="2"/>
      <c r="E106" s="2"/>
    </row>
    <row r="107" spans="4:5" ht="14.25" customHeight="1" x14ac:dyDescent="0.55000000000000004">
      <c r="D107" s="2"/>
      <c r="E107" s="2"/>
    </row>
    <row r="108" spans="4:5" ht="14.25" customHeight="1" x14ac:dyDescent="0.55000000000000004">
      <c r="D108" s="2"/>
      <c r="E108" s="2"/>
    </row>
    <row r="109" spans="4:5" ht="14.25" customHeight="1" x14ac:dyDescent="0.55000000000000004">
      <c r="D109" s="2"/>
      <c r="E109" s="2"/>
    </row>
    <row r="110" spans="4:5" ht="14.25" customHeight="1" x14ac:dyDescent="0.55000000000000004">
      <c r="D110" s="2"/>
      <c r="E110" s="2"/>
    </row>
    <row r="111" spans="4:5" ht="14.25" customHeight="1" x14ac:dyDescent="0.55000000000000004">
      <c r="D111" s="2"/>
      <c r="E111" s="2"/>
    </row>
    <row r="112" spans="4:5" ht="14.25" customHeight="1" x14ac:dyDescent="0.55000000000000004">
      <c r="D112" s="2"/>
      <c r="E112" s="2"/>
    </row>
    <row r="113" spans="4:5" ht="14.25" customHeight="1" x14ac:dyDescent="0.55000000000000004">
      <c r="D113" s="2"/>
      <c r="E113" s="2"/>
    </row>
    <row r="114" spans="4:5" ht="14.25" customHeight="1" x14ac:dyDescent="0.55000000000000004">
      <c r="D114" s="2"/>
      <c r="E114" s="2"/>
    </row>
    <row r="115" spans="4:5" ht="14.25" customHeight="1" x14ac:dyDescent="0.55000000000000004">
      <c r="D115" s="2"/>
      <c r="E115" s="2"/>
    </row>
    <row r="116" spans="4:5" ht="14.25" customHeight="1" x14ac:dyDescent="0.55000000000000004">
      <c r="D116" s="2"/>
      <c r="E116" s="2"/>
    </row>
    <row r="117" spans="4:5" ht="14.25" customHeight="1" x14ac:dyDescent="0.55000000000000004">
      <c r="D117" s="2"/>
      <c r="E117" s="2"/>
    </row>
    <row r="118" spans="4:5" ht="14.25" customHeight="1" x14ac:dyDescent="0.55000000000000004">
      <c r="D118" s="2"/>
      <c r="E118" s="2"/>
    </row>
    <row r="119" spans="4:5" ht="14.25" customHeight="1" x14ac:dyDescent="0.55000000000000004">
      <c r="D119" s="2"/>
      <c r="E119" s="2"/>
    </row>
    <row r="120" spans="4:5" ht="14.25" customHeight="1" x14ac:dyDescent="0.55000000000000004">
      <c r="D120" s="2"/>
      <c r="E120" s="2"/>
    </row>
    <row r="121" spans="4:5" ht="14.25" customHeight="1" x14ac:dyDescent="0.55000000000000004">
      <c r="D121" s="2"/>
      <c r="E121" s="2"/>
    </row>
    <row r="122" spans="4:5" ht="14.25" customHeight="1" x14ac:dyDescent="0.55000000000000004">
      <c r="D122" s="2"/>
      <c r="E122" s="2"/>
    </row>
    <row r="123" spans="4:5" ht="14.25" customHeight="1" x14ac:dyDescent="0.55000000000000004">
      <c r="D123" s="2"/>
      <c r="E123" s="2"/>
    </row>
    <row r="124" spans="4:5" ht="14.25" customHeight="1" x14ac:dyDescent="0.55000000000000004">
      <c r="D124" s="2"/>
      <c r="E124" s="2"/>
    </row>
    <row r="125" spans="4:5" ht="14.25" customHeight="1" x14ac:dyDescent="0.55000000000000004">
      <c r="D125" s="2"/>
      <c r="E125" s="2"/>
    </row>
    <row r="126" spans="4:5" ht="14.25" customHeight="1" x14ac:dyDescent="0.55000000000000004">
      <c r="D126" s="2"/>
      <c r="E126" s="2"/>
    </row>
    <row r="127" spans="4:5" ht="14.25" customHeight="1" x14ac:dyDescent="0.55000000000000004">
      <c r="D127" s="2"/>
      <c r="E127" s="2"/>
    </row>
    <row r="128" spans="4:5" ht="14.25" customHeight="1" x14ac:dyDescent="0.55000000000000004">
      <c r="D128" s="2"/>
      <c r="E128" s="2"/>
    </row>
    <row r="129" spans="4:5" ht="14.25" customHeight="1" x14ac:dyDescent="0.55000000000000004">
      <c r="D129" s="2"/>
      <c r="E129" s="2"/>
    </row>
    <row r="130" spans="4:5" ht="14.25" customHeight="1" x14ac:dyDescent="0.55000000000000004">
      <c r="D130" s="2"/>
      <c r="E130" s="2"/>
    </row>
    <row r="131" spans="4:5" ht="14.25" customHeight="1" x14ac:dyDescent="0.55000000000000004">
      <c r="D131" s="2"/>
      <c r="E131" s="2"/>
    </row>
    <row r="132" spans="4:5" ht="14.25" customHeight="1" x14ac:dyDescent="0.55000000000000004">
      <c r="D132" s="2"/>
      <c r="E132" s="2"/>
    </row>
    <row r="133" spans="4:5" ht="14.25" customHeight="1" x14ac:dyDescent="0.55000000000000004">
      <c r="D133" s="2"/>
      <c r="E133" s="2"/>
    </row>
    <row r="134" spans="4:5" ht="14.25" customHeight="1" x14ac:dyDescent="0.55000000000000004">
      <c r="D134" s="2"/>
      <c r="E134" s="2"/>
    </row>
    <row r="135" spans="4:5" ht="14.25" customHeight="1" x14ac:dyDescent="0.55000000000000004">
      <c r="D135" s="2"/>
      <c r="E135" s="2"/>
    </row>
    <row r="136" spans="4:5" ht="14.25" customHeight="1" x14ac:dyDescent="0.55000000000000004">
      <c r="D136" s="2"/>
      <c r="E136" s="2"/>
    </row>
    <row r="137" spans="4:5" ht="14.25" customHeight="1" x14ac:dyDescent="0.55000000000000004">
      <c r="D137" s="2"/>
      <c r="E137" s="2"/>
    </row>
    <row r="138" spans="4:5" ht="14.25" customHeight="1" x14ac:dyDescent="0.55000000000000004">
      <c r="D138" s="2"/>
      <c r="E138" s="2"/>
    </row>
    <row r="139" spans="4:5" ht="14.25" customHeight="1" x14ac:dyDescent="0.55000000000000004">
      <c r="D139" s="2"/>
      <c r="E139" s="2"/>
    </row>
    <row r="140" spans="4:5" ht="14.25" customHeight="1" x14ac:dyDescent="0.55000000000000004">
      <c r="D140" s="2"/>
      <c r="E140" s="2"/>
    </row>
    <row r="141" spans="4:5" ht="14.25" customHeight="1" x14ac:dyDescent="0.55000000000000004">
      <c r="D141" s="2"/>
      <c r="E141" s="2"/>
    </row>
    <row r="142" spans="4:5" ht="14.25" customHeight="1" x14ac:dyDescent="0.55000000000000004">
      <c r="D142" s="2"/>
      <c r="E142" s="2"/>
    </row>
    <row r="143" spans="4:5" ht="14.25" customHeight="1" x14ac:dyDescent="0.55000000000000004">
      <c r="D143" s="2"/>
      <c r="E143" s="2"/>
    </row>
    <row r="144" spans="4:5" ht="14.25" customHeight="1" x14ac:dyDescent="0.55000000000000004">
      <c r="D144" s="2"/>
      <c r="E144" s="2"/>
    </row>
    <row r="145" spans="4:5" ht="14.25" customHeight="1" x14ac:dyDescent="0.55000000000000004">
      <c r="D145" s="2"/>
      <c r="E145" s="2"/>
    </row>
    <row r="146" spans="4:5" ht="14.25" customHeight="1" x14ac:dyDescent="0.55000000000000004">
      <c r="D146" s="2"/>
      <c r="E146" s="2"/>
    </row>
    <row r="147" spans="4:5" ht="14.25" customHeight="1" x14ac:dyDescent="0.55000000000000004">
      <c r="D147" s="2"/>
      <c r="E147" s="2"/>
    </row>
    <row r="148" spans="4:5" ht="14.25" customHeight="1" x14ac:dyDescent="0.55000000000000004">
      <c r="D148" s="2"/>
      <c r="E148" s="2"/>
    </row>
    <row r="149" spans="4:5" ht="14.25" customHeight="1" x14ac:dyDescent="0.55000000000000004">
      <c r="D149" s="2"/>
      <c r="E149" s="2"/>
    </row>
    <row r="150" spans="4:5" ht="14.25" customHeight="1" x14ac:dyDescent="0.55000000000000004">
      <c r="D150" s="2"/>
      <c r="E150" s="2"/>
    </row>
    <row r="151" spans="4:5" ht="14.25" customHeight="1" x14ac:dyDescent="0.55000000000000004">
      <c r="D151" s="2"/>
      <c r="E151" s="2"/>
    </row>
    <row r="152" spans="4:5" ht="14.25" customHeight="1" x14ac:dyDescent="0.55000000000000004">
      <c r="D152" s="2"/>
      <c r="E152" s="2"/>
    </row>
    <row r="153" spans="4:5" ht="14.25" customHeight="1" x14ac:dyDescent="0.55000000000000004">
      <c r="D153" s="2"/>
      <c r="E153" s="2"/>
    </row>
    <row r="154" spans="4:5" ht="14.25" customHeight="1" x14ac:dyDescent="0.55000000000000004">
      <c r="D154" s="2"/>
      <c r="E154" s="2"/>
    </row>
    <row r="155" spans="4:5" ht="14.25" customHeight="1" x14ac:dyDescent="0.55000000000000004">
      <c r="D155" s="2"/>
      <c r="E155" s="2"/>
    </row>
    <row r="156" spans="4:5" ht="14.25" customHeight="1" x14ac:dyDescent="0.55000000000000004">
      <c r="D156" s="2"/>
      <c r="E156" s="2"/>
    </row>
    <row r="157" spans="4:5" ht="14.25" customHeight="1" x14ac:dyDescent="0.55000000000000004">
      <c r="D157" s="2"/>
      <c r="E157" s="2"/>
    </row>
    <row r="158" spans="4:5" ht="14.25" customHeight="1" x14ac:dyDescent="0.55000000000000004">
      <c r="D158" s="2"/>
      <c r="E158" s="2"/>
    </row>
    <row r="159" spans="4:5" ht="14.25" customHeight="1" x14ac:dyDescent="0.55000000000000004">
      <c r="D159" s="2"/>
      <c r="E159" s="2"/>
    </row>
    <row r="160" spans="4:5" ht="14.25" customHeight="1" x14ac:dyDescent="0.55000000000000004">
      <c r="D160" s="2"/>
      <c r="E160" s="2"/>
    </row>
    <row r="161" spans="4:5" ht="14.25" customHeight="1" x14ac:dyDescent="0.55000000000000004">
      <c r="D161" s="2"/>
      <c r="E161" s="2"/>
    </row>
    <row r="162" spans="4:5" ht="14.25" customHeight="1" x14ac:dyDescent="0.55000000000000004">
      <c r="D162" s="2"/>
      <c r="E162" s="2"/>
    </row>
    <row r="163" spans="4:5" ht="14.25" customHeight="1" x14ac:dyDescent="0.55000000000000004">
      <c r="D163" s="2"/>
      <c r="E163" s="2"/>
    </row>
    <row r="164" spans="4:5" ht="14.25" customHeight="1" x14ac:dyDescent="0.55000000000000004">
      <c r="D164" s="2"/>
      <c r="E164" s="2"/>
    </row>
    <row r="165" spans="4:5" ht="14.25" customHeight="1" x14ac:dyDescent="0.55000000000000004">
      <c r="D165" s="2"/>
      <c r="E165" s="2"/>
    </row>
    <row r="166" spans="4:5" ht="14.25" customHeight="1" x14ac:dyDescent="0.55000000000000004">
      <c r="D166" s="2"/>
      <c r="E166" s="2"/>
    </row>
    <row r="167" spans="4:5" ht="14.25" customHeight="1" x14ac:dyDescent="0.55000000000000004">
      <c r="D167" s="2"/>
      <c r="E167" s="2"/>
    </row>
    <row r="168" spans="4:5" ht="14.25" customHeight="1" x14ac:dyDescent="0.55000000000000004">
      <c r="D168" s="2"/>
      <c r="E168" s="2"/>
    </row>
    <row r="169" spans="4:5" ht="14.25" customHeight="1" x14ac:dyDescent="0.55000000000000004">
      <c r="D169" s="2"/>
      <c r="E169" s="2"/>
    </row>
    <row r="170" spans="4:5" ht="14.25" customHeight="1" x14ac:dyDescent="0.55000000000000004">
      <c r="D170" s="2"/>
      <c r="E170" s="2"/>
    </row>
    <row r="171" spans="4:5" ht="14.25" customHeight="1" x14ac:dyDescent="0.55000000000000004">
      <c r="D171" s="2"/>
      <c r="E171" s="2"/>
    </row>
    <row r="172" spans="4:5" ht="14.25" customHeight="1" x14ac:dyDescent="0.55000000000000004">
      <c r="D172" s="2"/>
      <c r="E172" s="2"/>
    </row>
    <row r="173" spans="4:5" ht="14.25" customHeight="1" x14ac:dyDescent="0.55000000000000004">
      <c r="D173" s="2"/>
      <c r="E173" s="2"/>
    </row>
    <row r="174" spans="4:5" ht="14.25" customHeight="1" x14ac:dyDescent="0.55000000000000004">
      <c r="D174" s="2"/>
      <c r="E174" s="2"/>
    </row>
    <row r="175" spans="4:5" ht="14.25" customHeight="1" x14ac:dyDescent="0.55000000000000004">
      <c r="D175" s="2"/>
      <c r="E175" s="2"/>
    </row>
    <row r="176" spans="4:5" ht="14.25" customHeight="1" x14ac:dyDescent="0.55000000000000004">
      <c r="D176" s="2"/>
      <c r="E176" s="2"/>
    </row>
    <row r="177" spans="4:5" ht="14.25" customHeight="1" x14ac:dyDescent="0.55000000000000004">
      <c r="D177" s="2"/>
      <c r="E177" s="2"/>
    </row>
    <row r="178" spans="4:5" ht="14.25" customHeight="1" x14ac:dyDescent="0.55000000000000004">
      <c r="D178" s="2"/>
      <c r="E178" s="2"/>
    </row>
    <row r="179" spans="4:5" ht="14.25" customHeight="1" x14ac:dyDescent="0.55000000000000004">
      <c r="D179" s="2"/>
      <c r="E179" s="2"/>
    </row>
    <row r="180" spans="4:5" ht="14.25" customHeight="1" x14ac:dyDescent="0.55000000000000004">
      <c r="D180" s="2"/>
      <c r="E180" s="2"/>
    </row>
    <row r="181" spans="4:5" ht="14.25" customHeight="1" x14ac:dyDescent="0.55000000000000004">
      <c r="D181" s="2"/>
      <c r="E181" s="2"/>
    </row>
    <row r="182" spans="4:5" ht="14.25" customHeight="1" x14ac:dyDescent="0.55000000000000004">
      <c r="D182" s="2"/>
      <c r="E182" s="2"/>
    </row>
    <row r="183" spans="4:5" ht="14.25" customHeight="1" x14ac:dyDescent="0.55000000000000004">
      <c r="D183" s="2"/>
      <c r="E183" s="2"/>
    </row>
    <row r="184" spans="4:5" ht="14.25" customHeight="1" x14ac:dyDescent="0.55000000000000004">
      <c r="D184" s="2"/>
      <c r="E184" s="2"/>
    </row>
    <row r="185" spans="4:5" ht="14.25" customHeight="1" x14ac:dyDescent="0.55000000000000004">
      <c r="D185" s="2"/>
      <c r="E185" s="2"/>
    </row>
    <row r="186" spans="4:5" ht="14.25" customHeight="1" x14ac:dyDescent="0.55000000000000004">
      <c r="D186" s="2"/>
      <c r="E186" s="2"/>
    </row>
    <row r="187" spans="4:5" ht="14.25" customHeight="1" x14ac:dyDescent="0.55000000000000004">
      <c r="D187" s="2"/>
      <c r="E187" s="2"/>
    </row>
    <row r="188" spans="4:5" ht="14.25" customHeight="1" x14ac:dyDescent="0.55000000000000004">
      <c r="D188" s="2"/>
      <c r="E188" s="2"/>
    </row>
    <row r="189" spans="4:5" ht="14.25" customHeight="1" x14ac:dyDescent="0.55000000000000004">
      <c r="D189" s="2"/>
      <c r="E189" s="2"/>
    </row>
    <row r="190" spans="4:5" ht="14.25" customHeight="1" x14ac:dyDescent="0.55000000000000004">
      <c r="D190" s="2"/>
      <c r="E190" s="2"/>
    </row>
    <row r="191" spans="4:5" ht="14.25" customHeight="1" x14ac:dyDescent="0.55000000000000004">
      <c r="D191" s="2"/>
      <c r="E191" s="2"/>
    </row>
    <row r="192" spans="4:5" ht="14.25" customHeight="1" x14ac:dyDescent="0.55000000000000004">
      <c r="D192" s="2"/>
      <c r="E192" s="2"/>
    </row>
    <row r="193" spans="4:5" ht="14.25" customHeight="1" x14ac:dyDescent="0.55000000000000004">
      <c r="D193" s="2"/>
      <c r="E193" s="2"/>
    </row>
    <row r="194" spans="4:5" ht="14.25" customHeight="1" x14ac:dyDescent="0.55000000000000004">
      <c r="D194" s="2"/>
      <c r="E194" s="2"/>
    </row>
    <row r="195" spans="4:5" ht="14.25" customHeight="1" x14ac:dyDescent="0.55000000000000004">
      <c r="D195" s="2"/>
      <c r="E195" s="2"/>
    </row>
    <row r="196" spans="4:5" ht="14.25" customHeight="1" x14ac:dyDescent="0.55000000000000004">
      <c r="D196" s="2"/>
      <c r="E196" s="2"/>
    </row>
    <row r="197" spans="4:5" ht="14.25" customHeight="1" x14ac:dyDescent="0.55000000000000004">
      <c r="D197" s="2"/>
      <c r="E197" s="2"/>
    </row>
    <row r="198" spans="4:5" ht="14.25" customHeight="1" x14ac:dyDescent="0.55000000000000004">
      <c r="D198" s="2"/>
      <c r="E198" s="2"/>
    </row>
    <row r="199" spans="4:5" ht="14.25" customHeight="1" x14ac:dyDescent="0.55000000000000004">
      <c r="D199" s="2"/>
      <c r="E199" s="2"/>
    </row>
    <row r="200" spans="4:5" ht="14.25" customHeight="1" x14ac:dyDescent="0.55000000000000004">
      <c r="D200" s="2"/>
      <c r="E200" s="2"/>
    </row>
    <row r="201" spans="4:5" ht="14.25" customHeight="1" x14ac:dyDescent="0.55000000000000004">
      <c r="D201" s="2"/>
      <c r="E201" s="2"/>
    </row>
    <row r="202" spans="4:5" ht="14.25" customHeight="1" x14ac:dyDescent="0.55000000000000004">
      <c r="D202" s="2"/>
      <c r="E202" s="2"/>
    </row>
    <row r="203" spans="4:5" ht="14.25" customHeight="1" x14ac:dyDescent="0.55000000000000004">
      <c r="D203" s="2"/>
      <c r="E203" s="2"/>
    </row>
    <row r="204" spans="4:5" ht="14.25" customHeight="1" x14ac:dyDescent="0.55000000000000004">
      <c r="D204" s="2"/>
      <c r="E204" s="2"/>
    </row>
    <row r="205" spans="4:5" ht="14.25" customHeight="1" x14ac:dyDescent="0.55000000000000004">
      <c r="D205" s="2"/>
      <c r="E205" s="2"/>
    </row>
    <row r="206" spans="4:5" ht="14.25" customHeight="1" x14ac:dyDescent="0.55000000000000004">
      <c r="D206" s="2"/>
      <c r="E206" s="2"/>
    </row>
    <row r="207" spans="4:5" ht="14.25" customHeight="1" x14ac:dyDescent="0.55000000000000004">
      <c r="D207" s="2"/>
      <c r="E207" s="2"/>
    </row>
    <row r="208" spans="4:5" ht="14.25" customHeight="1" x14ac:dyDescent="0.55000000000000004">
      <c r="D208" s="2"/>
      <c r="E208" s="2"/>
    </row>
    <row r="209" spans="4:5" ht="14.25" customHeight="1" x14ac:dyDescent="0.55000000000000004">
      <c r="D209" s="2"/>
      <c r="E209" s="2"/>
    </row>
    <row r="210" spans="4:5" ht="14.25" customHeight="1" x14ac:dyDescent="0.55000000000000004">
      <c r="D210" s="2"/>
      <c r="E210" s="2"/>
    </row>
    <row r="211" spans="4:5" ht="14.25" customHeight="1" x14ac:dyDescent="0.55000000000000004">
      <c r="D211" s="2"/>
      <c r="E211" s="2"/>
    </row>
    <row r="212" spans="4:5" ht="14.25" customHeight="1" x14ac:dyDescent="0.55000000000000004">
      <c r="D212" s="2"/>
      <c r="E212" s="2"/>
    </row>
    <row r="213" spans="4:5" ht="14.25" customHeight="1" x14ac:dyDescent="0.55000000000000004">
      <c r="D213" s="2"/>
      <c r="E213" s="2"/>
    </row>
    <row r="214" spans="4:5" ht="14.25" customHeight="1" x14ac:dyDescent="0.55000000000000004">
      <c r="D214" s="2"/>
      <c r="E214" s="2"/>
    </row>
    <row r="215" spans="4:5" ht="14.25" customHeight="1" x14ac:dyDescent="0.55000000000000004">
      <c r="D215" s="2"/>
      <c r="E215" s="2"/>
    </row>
    <row r="216" spans="4:5" ht="14.25" customHeight="1" x14ac:dyDescent="0.55000000000000004">
      <c r="D216" s="2"/>
      <c r="E216" s="2"/>
    </row>
    <row r="217" spans="4:5" ht="14.25" customHeight="1" x14ac:dyDescent="0.55000000000000004">
      <c r="D217" s="2"/>
      <c r="E217" s="2"/>
    </row>
    <row r="218" spans="4:5" ht="14.25" customHeight="1" x14ac:dyDescent="0.55000000000000004">
      <c r="D218" s="2"/>
      <c r="E218" s="2"/>
    </row>
    <row r="219" spans="4:5" ht="14.25" customHeight="1" x14ac:dyDescent="0.55000000000000004">
      <c r="D219" s="2"/>
      <c r="E219" s="2"/>
    </row>
    <row r="220" spans="4:5" ht="14.25" customHeight="1" x14ac:dyDescent="0.55000000000000004">
      <c r="D220" s="2"/>
      <c r="E220" s="2"/>
    </row>
    <row r="221" spans="4:5" ht="14.25" customHeight="1" x14ac:dyDescent="0.55000000000000004">
      <c r="D221" s="2"/>
      <c r="E221" s="2"/>
    </row>
    <row r="222" spans="4:5" ht="14.25" customHeight="1" x14ac:dyDescent="0.55000000000000004">
      <c r="D222" s="2"/>
      <c r="E222" s="2"/>
    </row>
    <row r="223" spans="4:5" ht="14.25" customHeight="1" x14ac:dyDescent="0.55000000000000004">
      <c r="D223" s="2"/>
      <c r="E223" s="2"/>
    </row>
    <row r="224" spans="4:5" ht="14.25" customHeight="1" x14ac:dyDescent="0.55000000000000004">
      <c r="D224" s="2"/>
      <c r="E224" s="2"/>
    </row>
    <row r="225" spans="4:5" ht="14.25" customHeight="1" x14ac:dyDescent="0.55000000000000004">
      <c r="D225" s="2"/>
      <c r="E225" s="2"/>
    </row>
    <row r="226" spans="4:5" ht="14.25" customHeight="1" x14ac:dyDescent="0.55000000000000004">
      <c r="D226" s="2"/>
      <c r="E226" s="2"/>
    </row>
    <row r="227" spans="4:5" ht="14.25" customHeight="1" x14ac:dyDescent="0.55000000000000004">
      <c r="D227" s="2"/>
      <c r="E227" s="2"/>
    </row>
    <row r="228" spans="4:5" ht="14.25" customHeight="1" x14ac:dyDescent="0.55000000000000004">
      <c r="D228" s="2"/>
      <c r="E228" s="2"/>
    </row>
    <row r="229" spans="4:5" ht="14.25" customHeight="1" x14ac:dyDescent="0.55000000000000004">
      <c r="D229" s="2"/>
      <c r="E229" s="2"/>
    </row>
    <row r="230" spans="4:5" ht="14.25" customHeight="1" x14ac:dyDescent="0.55000000000000004">
      <c r="D230" s="2"/>
      <c r="E230" s="2"/>
    </row>
    <row r="231" spans="4:5" ht="14.25" customHeight="1" x14ac:dyDescent="0.55000000000000004">
      <c r="D231" s="2"/>
      <c r="E231" s="2"/>
    </row>
    <row r="232" spans="4:5" ht="14.25" customHeight="1" x14ac:dyDescent="0.55000000000000004">
      <c r="D232" s="2"/>
      <c r="E232" s="2"/>
    </row>
    <row r="233" spans="4:5" ht="14.25" customHeight="1" x14ac:dyDescent="0.55000000000000004">
      <c r="D233" s="2"/>
      <c r="E233" s="2"/>
    </row>
    <row r="234" spans="4:5" ht="14.25" customHeight="1" x14ac:dyDescent="0.55000000000000004">
      <c r="D234" s="2"/>
      <c r="E234" s="2"/>
    </row>
    <row r="235" spans="4:5" ht="14.25" customHeight="1" x14ac:dyDescent="0.55000000000000004">
      <c r="D235" s="2"/>
      <c r="E235" s="2"/>
    </row>
    <row r="236" spans="4:5" ht="14.25" customHeight="1" x14ac:dyDescent="0.55000000000000004">
      <c r="D236" s="2"/>
      <c r="E236" s="2"/>
    </row>
    <row r="237" spans="4:5" ht="14.25" customHeight="1" x14ac:dyDescent="0.55000000000000004">
      <c r="D237" s="2"/>
      <c r="E237" s="2"/>
    </row>
    <row r="238" spans="4:5" ht="14.25" customHeight="1" x14ac:dyDescent="0.55000000000000004">
      <c r="D238" s="2"/>
      <c r="E238" s="2"/>
    </row>
    <row r="239" spans="4:5" ht="14.25" customHeight="1" x14ac:dyDescent="0.55000000000000004">
      <c r="D239" s="2"/>
      <c r="E239" s="2"/>
    </row>
    <row r="240" spans="4:5" ht="14.25" customHeight="1" x14ac:dyDescent="0.55000000000000004">
      <c r="D240" s="2"/>
      <c r="E240" s="2"/>
    </row>
    <row r="241" spans="4:5" ht="14.25" customHeight="1" x14ac:dyDescent="0.55000000000000004">
      <c r="D241" s="2"/>
      <c r="E241" s="2"/>
    </row>
    <row r="242" spans="4:5" ht="14.25" customHeight="1" x14ac:dyDescent="0.55000000000000004">
      <c r="D242" s="2"/>
      <c r="E242" s="2"/>
    </row>
    <row r="243" spans="4:5" ht="14.25" customHeight="1" x14ac:dyDescent="0.55000000000000004">
      <c r="D243" s="2"/>
      <c r="E243" s="2"/>
    </row>
    <row r="244" spans="4:5" ht="14.25" customHeight="1" x14ac:dyDescent="0.55000000000000004">
      <c r="D244" s="2"/>
      <c r="E244" s="2"/>
    </row>
    <row r="245" spans="4:5" ht="14.25" customHeight="1" x14ac:dyDescent="0.55000000000000004">
      <c r="D245" s="2"/>
      <c r="E245" s="2"/>
    </row>
    <row r="246" spans="4:5" ht="14.25" customHeight="1" x14ac:dyDescent="0.55000000000000004">
      <c r="D246" s="2"/>
      <c r="E246" s="2"/>
    </row>
    <row r="247" spans="4:5" ht="14.25" customHeight="1" x14ac:dyDescent="0.55000000000000004">
      <c r="D247" s="2"/>
      <c r="E247" s="2"/>
    </row>
    <row r="248" spans="4:5" ht="14.25" customHeight="1" x14ac:dyDescent="0.55000000000000004">
      <c r="D248" s="2"/>
      <c r="E248" s="2"/>
    </row>
    <row r="249" spans="4:5" ht="14.25" customHeight="1" x14ac:dyDescent="0.55000000000000004">
      <c r="D249" s="2"/>
      <c r="E249" s="2"/>
    </row>
    <row r="250" spans="4:5" ht="14.25" customHeight="1" x14ac:dyDescent="0.55000000000000004">
      <c r="D250" s="2"/>
      <c r="E250" s="2"/>
    </row>
    <row r="251" spans="4:5" ht="14.25" customHeight="1" x14ac:dyDescent="0.55000000000000004">
      <c r="D251" s="2"/>
      <c r="E251" s="2"/>
    </row>
    <row r="252" spans="4:5" ht="14.25" customHeight="1" x14ac:dyDescent="0.55000000000000004">
      <c r="D252" s="2"/>
      <c r="E252" s="2"/>
    </row>
    <row r="253" spans="4:5" ht="14.25" customHeight="1" x14ac:dyDescent="0.55000000000000004">
      <c r="D253" s="2"/>
      <c r="E253" s="2"/>
    </row>
    <row r="254" spans="4:5" ht="14.25" customHeight="1" x14ac:dyDescent="0.55000000000000004">
      <c r="D254" s="2"/>
      <c r="E254" s="2"/>
    </row>
    <row r="255" spans="4:5" ht="14.25" customHeight="1" x14ac:dyDescent="0.55000000000000004">
      <c r="D255" s="2"/>
      <c r="E255" s="2"/>
    </row>
    <row r="256" spans="4:5" ht="14.25" customHeight="1" x14ac:dyDescent="0.55000000000000004">
      <c r="D256" s="2"/>
      <c r="E256" s="2"/>
    </row>
    <row r="257" spans="4:5" ht="14.25" customHeight="1" x14ac:dyDescent="0.55000000000000004">
      <c r="D257" s="2"/>
      <c r="E257" s="2"/>
    </row>
    <row r="258" spans="4:5" ht="14.25" customHeight="1" x14ac:dyDescent="0.55000000000000004">
      <c r="D258" s="2"/>
      <c r="E258" s="2"/>
    </row>
    <row r="259" spans="4:5" ht="14.25" customHeight="1" x14ac:dyDescent="0.55000000000000004">
      <c r="D259" s="2"/>
      <c r="E259" s="2"/>
    </row>
    <row r="260" spans="4:5" ht="14.25" customHeight="1" x14ac:dyDescent="0.55000000000000004">
      <c r="D260" s="2"/>
      <c r="E260" s="2"/>
    </row>
    <row r="261" spans="4:5" ht="14.25" customHeight="1" x14ac:dyDescent="0.55000000000000004">
      <c r="D261" s="2"/>
      <c r="E261" s="2"/>
    </row>
    <row r="262" spans="4:5" ht="14.25" customHeight="1" x14ac:dyDescent="0.55000000000000004">
      <c r="D262" s="2"/>
      <c r="E262" s="2"/>
    </row>
    <row r="263" spans="4:5" ht="14.25" customHeight="1" x14ac:dyDescent="0.55000000000000004">
      <c r="D263" s="2"/>
      <c r="E263" s="2"/>
    </row>
    <row r="264" spans="4:5" ht="14.25" customHeight="1" x14ac:dyDescent="0.55000000000000004">
      <c r="D264" s="2"/>
      <c r="E264" s="2"/>
    </row>
    <row r="265" spans="4:5" ht="14.25" customHeight="1" x14ac:dyDescent="0.55000000000000004">
      <c r="D265" s="2"/>
      <c r="E265" s="2"/>
    </row>
    <row r="266" spans="4:5" ht="14.25" customHeight="1" x14ac:dyDescent="0.55000000000000004">
      <c r="D266" s="2"/>
      <c r="E266" s="2"/>
    </row>
    <row r="267" spans="4:5" ht="14.25" customHeight="1" x14ac:dyDescent="0.55000000000000004">
      <c r="D267" s="2"/>
      <c r="E267" s="2"/>
    </row>
    <row r="268" spans="4:5" ht="14.25" customHeight="1" x14ac:dyDescent="0.55000000000000004">
      <c r="D268" s="2"/>
      <c r="E268" s="2"/>
    </row>
    <row r="269" spans="4:5" ht="14.25" customHeight="1" x14ac:dyDescent="0.55000000000000004">
      <c r="D269" s="2"/>
      <c r="E269" s="2"/>
    </row>
    <row r="270" spans="4:5" ht="14.25" customHeight="1" x14ac:dyDescent="0.55000000000000004">
      <c r="D270" s="2"/>
      <c r="E270" s="2"/>
    </row>
    <row r="271" spans="4:5" ht="14.25" customHeight="1" x14ac:dyDescent="0.55000000000000004">
      <c r="D271" s="2"/>
      <c r="E271" s="2"/>
    </row>
    <row r="272" spans="4:5" ht="14.25" customHeight="1" x14ac:dyDescent="0.55000000000000004">
      <c r="D272" s="2"/>
      <c r="E272" s="2"/>
    </row>
    <row r="273" spans="4:5" ht="14.25" customHeight="1" x14ac:dyDescent="0.55000000000000004">
      <c r="D273" s="2"/>
      <c r="E273" s="2"/>
    </row>
    <row r="274" spans="4:5" ht="14.25" customHeight="1" x14ac:dyDescent="0.55000000000000004">
      <c r="D274" s="2"/>
      <c r="E274" s="2"/>
    </row>
    <row r="275" spans="4:5" ht="14.25" customHeight="1" x14ac:dyDescent="0.55000000000000004">
      <c r="D275" s="2"/>
      <c r="E275" s="2"/>
    </row>
    <row r="276" spans="4:5" ht="14.25" customHeight="1" x14ac:dyDescent="0.55000000000000004">
      <c r="D276" s="2"/>
      <c r="E276" s="2"/>
    </row>
    <row r="277" spans="4:5" ht="14.25" customHeight="1" x14ac:dyDescent="0.55000000000000004">
      <c r="D277" s="2"/>
      <c r="E277" s="2"/>
    </row>
    <row r="278" spans="4:5" ht="14.25" customHeight="1" x14ac:dyDescent="0.55000000000000004">
      <c r="D278" s="2"/>
      <c r="E278" s="2"/>
    </row>
    <row r="279" spans="4:5" ht="14.25" customHeight="1" x14ac:dyDescent="0.55000000000000004">
      <c r="D279" s="2"/>
      <c r="E279" s="2"/>
    </row>
    <row r="280" spans="4:5" ht="14.25" customHeight="1" x14ac:dyDescent="0.55000000000000004">
      <c r="D280" s="2"/>
      <c r="E280" s="2"/>
    </row>
    <row r="281" spans="4:5" ht="14.25" customHeight="1" x14ac:dyDescent="0.55000000000000004">
      <c r="D281" s="2"/>
      <c r="E281" s="2"/>
    </row>
    <row r="282" spans="4:5" ht="14.25" customHeight="1" x14ac:dyDescent="0.55000000000000004">
      <c r="D282" s="2"/>
      <c r="E282" s="2"/>
    </row>
    <row r="283" spans="4:5" ht="14.25" customHeight="1" x14ac:dyDescent="0.55000000000000004">
      <c r="D283" s="2"/>
      <c r="E283" s="2"/>
    </row>
    <row r="284" spans="4:5" ht="14.25" customHeight="1" x14ac:dyDescent="0.55000000000000004">
      <c r="D284" s="2"/>
      <c r="E284" s="2"/>
    </row>
    <row r="285" spans="4:5" ht="14.25" customHeight="1" x14ac:dyDescent="0.55000000000000004">
      <c r="D285" s="2"/>
      <c r="E285" s="2"/>
    </row>
    <row r="286" spans="4:5" ht="14.25" customHeight="1" x14ac:dyDescent="0.55000000000000004">
      <c r="D286" s="2"/>
      <c r="E286" s="2"/>
    </row>
    <row r="287" spans="4:5" ht="14.25" customHeight="1" x14ac:dyDescent="0.55000000000000004">
      <c r="D287" s="2"/>
      <c r="E287" s="2"/>
    </row>
    <row r="288" spans="4:5" ht="14.25" customHeight="1" x14ac:dyDescent="0.55000000000000004">
      <c r="D288" s="2"/>
      <c r="E288" s="2"/>
    </row>
    <row r="289" spans="4:5" ht="14.25" customHeight="1" x14ac:dyDescent="0.55000000000000004">
      <c r="D289" s="2"/>
      <c r="E289" s="2"/>
    </row>
    <row r="290" spans="4:5" ht="14.25" customHeight="1" x14ac:dyDescent="0.55000000000000004">
      <c r="D290" s="2"/>
      <c r="E290" s="2"/>
    </row>
    <row r="291" spans="4:5" ht="14.25" customHeight="1" x14ac:dyDescent="0.55000000000000004">
      <c r="D291" s="2"/>
      <c r="E291" s="2"/>
    </row>
    <row r="292" spans="4:5" ht="14.25" customHeight="1" x14ac:dyDescent="0.55000000000000004">
      <c r="D292" s="2"/>
      <c r="E292" s="2"/>
    </row>
    <row r="293" spans="4:5" ht="14.25" customHeight="1" x14ac:dyDescent="0.55000000000000004">
      <c r="D293" s="2"/>
      <c r="E293" s="2"/>
    </row>
    <row r="294" spans="4:5" ht="14.25" customHeight="1" x14ac:dyDescent="0.55000000000000004">
      <c r="D294" s="2"/>
      <c r="E294" s="2"/>
    </row>
    <row r="295" spans="4:5" ht="14.25" customHeight="1" x14ac:dyDescent="0.55000000000000004">
      <c r="D295" s="2"/>
      <c r="E295" s="2"/>
    </row>
    <row r="296" spans="4:5" ht="14.25" customHeight="1" x14ac:dyDescent="0.55000000000000004">
      <c r="D296" s="2"/>
      <c r="E296" s="2"/>
    </row>
    <row r="297" spans="4:5" ht="14.25" customHeight="1" x14ac:dyDescent="0.55000000000000004">
      <c r="D297" s="2"/>
      <c r="E297" s="2"/>
    </row>
    <row r="298" spans="4:5" ht="14.25" customHeight="1" x14ac:dyDescent="0.55000000000000004">
      <c r="D298" s="2"/>
      <c r="E298" s="2"/>
    </row>
    <row r="299" spans="4:5" ht="14.25" customHeight="1" x14ac:dyDescent="0.55000000000000004">
      <c r="D299" s="2"/>
      <c r="E299" s="2"/>
    </row>
    <row r="300" spans="4:5" ht="14.25" customHeight="1" x14ac:dyDescent="0.55000000000000004">
      <c r="D300" s="2"/>
      <c r="E300" s="2"/>
    </row>
    <row r="301" spans="4:5" ht="14.25" customHeight="1" x14ac:dyDescent="0.55000000000000004">
      <c r="D301" s="2"/>
      <c r="E301" s="2"/>
    </row>
    <row r="302" spans="4:5" ht="14.25" customHeight="1" x14ac:dyDescent="0.55000000000000004">
      <c r="D302" s="2"/>
      <c r="E302" s="2"/>
    </row>
    <row r="303" spans="4:5" ht="14.25" customHeight="1" x14ac:dyDescent="0.55000000000000004">
      <c r="D303" s="2"/>
      <c r="E303" s="2"/>
    </row>
    <row r="304" spans="4:5" ht="14.25" customHeight="1" x14ac:dyDescent="0.55000000000000004">
      <c r="D304" s="2"/>
      <c r="E304" s="2"/>
    </row>
    <row r="305" spans="4:5" ht="14.25" customHeight="1" x14ac:dyDescent="0.55000000000000004">
      <c r="D305" s="2"/>
      <c r="E305" s="2"/>
    </row>
    <row r="306" spans="4:5" ht="14.25" customHeight="1" x14ac:dyDescent="0.55000000000000004">
      <c r="D306" s="2"/>
      <c r="E306" s="2"/>
    </row>
    <row r="307" spans="4:5" ht="14.25" customHeight="1" x14ac:dyDescent="0.55000000000000004">
      <c r="D307" s="2"/>
      <c r="E307" s="2"/>
    </row>
    <row r="308" spans="4:5" ht="14.25" customHeight="1" x14ac:dyDescent="0.55000000000000004">
      <c r="D308" s="2"/>
      <c r="E308" s="2"/>
    </row>
    <row r="309" spans="4:5" ht="14.25" customHeight="1" x14ac:dyDescent="0.55000000000000004">
      <c r="D309" s="2"/>
      <c r="E309" s="2"/>
    </row>
    <row r="310" spans="4:5" ht="14.25" customHeight="1" x14ac:dyDescent="0.55000000000000004">
      <c r="D310" s="2"/>
      <c r="E310" s="2"/>
    </row>
    <row r="311" spans="4:5" ht="14.25" customHeight="1" x14ac:dyDescent="0.55000000000000004">
      <c r="D311" s="2"/>
      <c r="E311" s="2"/>
    </row>
    <row r="312" spans="4:5" ht="14.25" customHeight="1" x14ac:dyDescent="0.55000000000000004">
      <c r="D312" s="2"/>
      <c r="E312" s="2"/>
    </row>
    <row r="313" spans="4:5" ht="14.25" customHeight="1" x14ac:dyDescent="0.55000000000000004">
      <c r="D313" s="2"/>
      <c r="E313" s="2"/>
    </row>
    <row r="314" spans="4:5" ht="14.25" customHeight="1" x14ac:dyDescent="0.55000000000000004">
      <c r="D314" s="2"/>
      <c r="E314" s="2"/>
    </row>
    <row r="315" spans="4:5" ht="14.25" customHeight="1" x14ac:dyDescent="0.55000000000000004">
      <c r="D315" s="2"/>
      <c r="E315" s="2"/>
    </row>
    <row r="316" spans="4:5" ht="14.25" customHeight="1" x14ac:dyDescent="0.55000000000000004">
      <c r="D316" s="2"/>
      <c r="E316" s="2"/>
    </row>
    <row r="317" spans="4:5" ht="14.25" customHeight="1" x14ac:dyDescent="0.55000000000000004">
      <c r="D317" s="2"/>
      <c r="E317" s="2"/>
    </row>
    <row r="318" spans="4:5" ht="14.25" customHeight="1" x14ac:dyDescent="0.55000000000000004">
      <c r="D318" s="2"/>
      <c r="E318" s="2"/>
    </row>
    <row r="319" spans="4:5" ht="14.25" customHeight="1" x14ac:dyDescent="0.55000000000000004">
      <c r="D319" s="2"/>
      <c r="E319" s="2"/>
    </row>
    <row r="320" spans="4:5" ht="14.25" customHeight="1" x14ac:dyDescent="0.55000000000000004">
      <c r="D320" s="2"/>
      <c r="E320" s="2"/>
    </row>
    <row r="321" spans="4:5" ht="14.25" customHeight="1" x14ac:dyDescent="0.55000000000000004">
      <c r="D321" s="2"/>
      <c r="E321" s="2"/>
    </row>
    <row r="322" spans="4:5" ht="14.25" customHeight="1" x14ac:dyDescent="0.55000000000000004">
      <c r="D322" s="2"/>
      <c r="E322" s="2"/>
    </row>
    <row r="323" spans="4:5" ht="14.25" customHeight="1" x14ac:dyDescent="0.55000000000000004">
      <c r="D323" s="2"/>
      <c r="E323" s="2"/>
    </row>
    <row r="324" spans="4:5" ht="14.25" customHeight="1" x14ac:dyDescent="0.55000000000000004">
      <c r="D324" s="2"/>
      <c r="E324" s="2"/>
    </row>
    <row r="325" spans="4:5" ht="14.25" customHeight="1" x14ac:dyDescent="0.55000000000000004">
      <c r="D325" s="2"/>
      <c r="E325" s="2"/>
    </row>
    <row r="326" spans="4:5" ht="14.25" customHeight="1" x14ac:dyDescent="0.55000000000000004">
      <c r="D326" s="2"/>
      <c r="E326" s="2"/>
    </row>
    <row r="327" spans="4:5" ht="14.25" customHeight="1" x14ac:dyDescent="0.55000000000000004">
      <c r="D327" s="2"/>
      <c r="E327" s="2"/>
    </row>
    <row r="328" spans="4:5" ht="14.25" customHeight="1" x14ac:dyDescent="0.55000000000000004">
      <c r="D328" s="2"/>
      <c r="E328" s="2"/>
    </row>
    <row r="329" spans="4:5" ht="14.25" customHeight="1" x14ac:dyDescent="0.55000000000000004">
      <c r="D329" s="2"/>
      <c r="E329" s="2"/>
    </row>
    <row r="330" spans="4:5" ht="14.25" customHeight="1" x14ac:dyDescent="0.55000000000000004">
      <c r="D330" s="2"/>
      <c r="E330" s="2"/>
    </row>
    <row r="331" spans="4:5" ht="14.25" customHeight="1" x14ac:dyDescent="0.55000000000000004">
      <c r="D331" s="2"/>
      <c r="E331" s="2"/>
    </row>
    <row r="332" spans="4:5" ht="14.25" customHeight="1" x14ac:dyDescent="0.55000000000000004">
      <c r="D332" s="2"/>
      <c r="E332" s="2"/>
    </row>
    <row r="333" spans="4:5" ht="14.25" customHeight="1" x14ac:dyDescent="0.55000000000000004">
      <c r="D333" s="2"/>
      <c r="E333" s="2"/>
    </row>
    <row r="334" spans="4:5" ht="14.25" customHeight="1" x14ac:dyDescent="0.55000000000000004">
      <c r="D334" s="2"/>
      <c r="E334" s="2"/>
    </row>
    <row r="335" spans="4:5" ht="14.25" customHeight="1" x14ac:dyDescent="0.55000000000000004">
      <c r="D335" s="2"/>
      <c r="E335" s="2"/>
    </row>
    <row r="336" spans="4:5" ht="14.25" customHeight="1" x14ac:dyDescent="0.55000000000000004">
      <c r="D336" s="2"/>
      <c r="E336" s="2"/>
    </row>
    <row r="337" spans="4:5" ht="14.25" customHeight="1" x14ac:dyDescent="0.55000000000000004">
      <c r="D337" s="2"/>
      <c r="E337" s="2"/>
    </row>
    <row r="338" spans="4:5" ht="14.25" customHeight="1" x14ac:dyDescent="0.55000000000000004">
      <c r="D338" s="2"/>
      <c r="E338" s="2"/>
    </row>
    <row r="339" spans="4:5" ht="14.25" customHeight="1" x14ac:dyDescent="0.55000000000000004">
      <c r="D339" s="2"/>
      <c r="E339" s="2"/>
    </row>
    <row r="340" spans="4:5" ht="14.25" customHeight="1" x14ac:dyDescent="0.55000000000000004">
      <c r="D340" s="2"/>
      <c r="E340" s="2"/>
    </row>
    <row r="341" spans="4:5" ht="14.25" customHeight="1" x14ac:dyDescent="0.55000000000000004">
      <c r="D341" s="2"/>
      <c r="E341" s="2"/>
    </row>
    <row r="342" spans="4:5" ht="14.25" customHeight="1" x14ac:dyDescent="0.55000000000000004">
      <c r="D342" s="2"/>
      <c r="E342" s="2"/>
    </row>
    <row r="343" spans="4:5" ht="14.25" customHeight="1" x14ac:dyDescent="0.55000000000000004">
      <c r="D343" s="2"/>
      <c r="E343" s="2"/>
    </row>
    <row r="344" spans="4:5" ht="14.25" customHeight="1" x14ac:dyDescent="0.55000000000000004">
      <c r="D344" s="2"/>
      <c r="E344" s="2"/>
    </row>
    <row r="345" spans="4:5" ht="14.25" customHeight="1" x14ac:dyDescent="0.55000000000000004">
      <c r="D345" s="2"/>
      <c r="E345" s="2"/>
    </row>
    <row r="346" spans="4:5" ht="14.25" customHeight="1" x14ac:dyDescent="0.55000000000000004">
      <c r="D346" s="2"/>
      <c r="E346" s="2"/>
    </row>
    <row r="347" spans="4:5" ht="14.25" customHeight="1" x14ac:dyDescent="0.55000000000000004">
      <c r="D347" s="2"/>
      <c r="E347" s="2"/>
    </row>
    <row r="348" spans="4:5" ht="14.25" customHeight="1" x14ac:dyDescent="0.55000000000000004">
      <c r="D348" s="2"/>
      <c r="E348" s="2"/>
    </row>
    <row r="349" spans="4:5" ht="14.25" customHeight="1" x14ac:dyDescent="0.55000000000000004">
      <c r="D349" s="2"/>
      <c r="E349" s="2"/>
    </row>
    <row r="350" spans="4:5" ht="14.25" customHeight="1" x14ac:dyDescent="0.55000000000000004">
      <c r="D350" s="2"/>
      <c r="E350" s="2"/>
    </row>
    <row r="351" spans="4:5" ht="14.25" customHeight="1" x14ac:dyDescent="0.55000000000000004">
      <c r="D351" s="2"/>
      <c r="E351" s="2"/>
    </row>
    <row r="352" spans="4:5" ht="14.25" customHeight="1" x14ac:dyDescent="0.55000000000000004">
      <c r="D352" s="2"/>
      <c r="E352" s="2"/>
    </row>
    <row r="353" spans="4:5" ht="14.25" customHeight="1" x14ac:dyDescent="0.55000000000000004">
      <c r="D353" s="2"/>
      <c r="E353" s="2"/>
    </row>
    <row r="354" spans="4:5" ht="14.25" customHeight="1" x14ac:dyDescent="0.55000000000000004">
      <c r="D354" s="2"/>
      <c r="E354" s="2"/>
    </row>
    <row r="355" spans="4:5" ht="14.25" customHeight="1" x14ac:dyDescent="0.55000000000000004">
      <c r="D355" s="2"/>
      <c r="E355" s="2"/>
    </row>
    <row r="356" spans="4:5" ht="14.25" customHeight="1" x14ac:dyDescent="0.55000000000000004">
      <c r="D356" s="2"/>
      <c r="E356" s="2"/>
    </row>
    <row r="357" spans="4:5" ht="14.25" customHeight="1" x14ac:dyDescent="0.55000000000000004">
      <c r="D357" s="2"/>
      <c r="E357" s="2"/>
    </row>
    <row r="358" spans="4:5" ht="14.25" customHeight="1" x14ac:dyDescent="0.55000000000000004">
      <c r="D358" s="2"/>
      <c r="E358" s="2"/>
    </row>
    <row r="359" spans="4:5" ht="14.25" customHeight="1" x14ac:dyDescent="0.55000000000000004">
      <c r="D359" s="2"/>
      <c r="E359" s="2"/>
    </row>
    <row r="360" spans="4:5" ht="14.25" customHeight="1" x14ac:dyDescent="0.55000000000000004">
      <c r="D360" s="2"/>
      <c r="E360" s="2"/>
    </row>
    <row r="361" spans="4:5" ht="14.25" customHeight="1" x14ac:dyDescent="0.55000000000000004">
      <c r="D361" s="2"/>
      <c r="E361" s="2"/>
    </row>
    <row r="362" spans="4:5" ht="14.25" customHeight="1" x14ac:dyDescent="0.55000000000000004">
      <c r="D362" s="2"/>
      <c r="E362" s="2"/>
    </row>
    <row r="363" spans="4:5" ht="14.25" customHeight="1" x14ac:dyDescent="0.55000000000000004">
      <c r="D363" s="2"/>
      <c r="E363" s="2"/>
    </row>
    <row r="364" spans="4:5" ht="14.25" customHeight="1" x14ac:dyDescent="0.55000000000000004">
      <c r="D364" s="2"/>
      <c r="E364" s="2"/>
    </row>
    <row r="365" spans="4:5" ht="14.25" customHeight="1" x14ac:dyDescent="0.55000000000000004">
      <c r="D365" s="2"/>
      <c r="E365" s="2"/>
    </row>
    <row r="366" spans="4:5" ht="14.25" customHeight="1" x14ac:dyDescent="0.55000000000000004">
      <c r="D366" s="2"/>
      <c r="E366" s="2"/>
    </row>
    <row r="367" spans="4:5" ht="14.25" customHeight="1" x14ac:dyDescent="0.55000000000000004">
      <c r="D367" s="2"/>
      <c r="E367" s="2"/>
    </row>
    <row r="368" spans="4:5" ht="14.25" customHeight="1" x14ac:dyDescent="0.55000000000000004">
      <c r="D368" s="2"/>
      <c r="E368" s="2"/>
    </row>
    <row r="369" spans="4:5" ht="14.25" customHeight="1" x14ac:dyDescent="0.55000000000000004">
      <c r="D369" s="2"/>
      <c r="E369" s="2"/>
    </row>
    <row r="370" spans="4:5" ht="14.25" customHeight="1" x14ac:dyDescent="0.55000000000000004">
      <c r="D370" s="2"/>
      <c r="E370" s="2"/>
    </row>
    <row r="371" spans="4:5" ht="14.25" customHeight="1" x14ac:dyDescent="0.55000000000000004">
      <c r="D371" s="2"/>
      <c r="E371" s="2"/>
    </row>
    <row r="372" spans="4:5" ht="14.25" customHeight="1" x14ac:dyDescent="0.55000000000000004">
      <c r="D372" s="2"/>
      <c r="E372" s="2"/>
    </row>
    <row r="373" spans="4:5" ht="14.25" customHeight="1" x14ac:dyDescent="0.55000000000000004">
      <c r="D373" s="2"/>
      <c r="E373" s="2"/>
    </row>
    <row r="374" spans="4:5" ht="14.25" customHeight="1" x14ac:dyDescent="0.55000000000000004">
      <c r="D374" s="2"/>
      <c r="E374" s="2"/>
    </row>
    <row r="375" spans="4:5" ht="14.25" customHeight="1" x14ac:dyDescent="0.55000000000000004">
      <c r="D375" s="2"/>
      <c r="E375" s="2"/>
    </row>
    <row r="376" spans="4:5" ht="14.25" customHeight="1" x14ac:dyDescent="0.55000000000000004">
      <c r="D376" s="2"/>
      <c r="E376" s="2"/>
    </row>
    <row r="377" spans="4:5" ht="14.25" customHeight="1" x14ac:dyDescent="0.55000000000000004">
      <c r="D377" s="2"/>
      <c r="E377" s="2"/>
    </row>
    <row r="378" spans="4:5" ht="14.25" customHeight="1" x14ac:dyDescent="0.55000000000000004">
      <c r="D378" s="2"/>
      <c r="E378" s="2"/>
    </row>
    <row r="379" spans="4:5" ht="14.25" customHeight="1" x14ac:dyDescent="0.55000000000000004">
      <c r="D379" s="2"/>
      <c r="E379" s="2"/>
    </row>
    <row r="380" spans="4:5" ht="14.25" customHeight="1" x14ac:dyDescent="0.55000000000000004">
      <c r="D380" s="2"/>
      <c r="E380" s="2"/>
    </row>
    <row r="381" spans="4:5" ht="14.25" customHeight="1" x14ac:dyDescent="0.55000000000000004">
      <c r="D381" s="2"/>
      <c r="E381" s="2"/>
    </row>
    <row r="382" spans="4:5" ht="14.25" customHeight="1" x14ac:dyDescent="0.55000000000000004">
      <c r="D382" s="2"/>
      <c r="E382" s="2"/>
    </row>
    <row r="383" spans="4:5" ht="14.25" customHeight="1" x14ac:dyDescent="0.55000000000000004">
      <c r="D383" s="2"/>
      <c r="E383" s="2"/>
    </row>
    <row r="384" spans="4:5" ht="14.25" customHeight="1" x14ac:dyDescent="0.55000000000000004">
      <c r="D384" s="2"/>
      <c r="E384" s="2"/>
    </row>
    <row r="385" spans="4:5" ht="14.25" customHeight="1" x14ac:dyDescent="0.55000000000000004">
      <c r="D385" s="2"/>
      <c r="E385" s="2"/>
    </row>
    <row r="386" spans="4:5" ht="14.25" customHeight="1" x14ac:dyDescent="0.55000000000000004">
      <c r="D386" s="2"/>
      <c r="E386" s="2"/>
    </row>
    <row r="387" spans="4:5" ht="14.25" customHeight="1" x14ac:dyDescent="0.55000000000000004">
      <c r="D387" s="2"/>
      <c r="E387" s="2"/>
    </row>
    <row r="388" spans="4:5" ht="14.25" customHeight="1" x14ac:dyDescent="0.55000000000000004">
      <c r="D388" s="2"/>
      <c r="E388" s="2"/>
    </row>
    <row r="389" spans="4:5" ht="14.25" customHeight="1" x14ac:dyDescent="0.55000000000000004">
      <c r="D389" s="2"/>
      <c r="E389" s="2"/>
    </row>
    <row r="390" spans="4:5" ht="14.25" customHeight="1" x14ac:dyDescent="0.55000000000000004">
      <c r="D390" s="2"/>
      <c r="E390" s="2"/>
    </row>
    <row r="391" spans="4:5" ht="14.25" customHeight="1" x14ac:dyDescent="0.55000000000000004">
      <c r="D391" s="2"/>
      <c r="E391" s="2"/>
    </row>
    <row r="392" spans="4:5" ht="14.25" customHeight="1" x14ac:dyDescent="0.55000000000000004">
      <c r="D392" s="2"/>
      <c r="E392" s="2"/>
    </row>
    <row r="393" spans="4:5" ht="14.25" customHeight="1" x14ac:dyDescent="0.55000000000000004">
      <c r="D393" s="2"/>
      <c r="E393" s="2"/>
    </row>
    <row r="394" spans="4:5" ht="14.25" customHeight="1" x14ac:dyDescent="0.55000000000000004">
      <c r="D394" s="2"/>
      <c r="E394" s="2"/>
    </row>
    <row r="395" spans="4:5" ht="14.25" customHeight="1" x14ac:dyDescent="0.55000000000000004">
      <c r="D395" s="2"/>
      <c r="E395" s="2"/>
    </row>
    <row r="396" spans="4:5" ht="14.25" customHeight="1" x14ac:dyDescent="0.55000000000000004">
      <c r="D396" s="2"/>
      <c r="E396" s="2"/>
    </row>
    <row r="397" spans="4:5" ht="14.25" customHeight="1" x14ac:dyDescent="0.55000000000000004">
      <c r="D397" s="2"/>
      <c r="E397" s="2"/>
    </row>
    <row r="398" spans="4:5" ht="14.25" customHeight="1" x14ac:dyDescent="0.55000000000000004">
      <c r="D398" s="2"/>
      <c r="E398" s="2"/>
    </row>
    <row r="399" spans="4:5" ht="14.25" customHeight="1" x14ac:dyDescent="0.55000000000000004">
      <c r="D399" s="2"/>
      <c r="E399" s="2"/>
    </row>
    <row r="400" spans="4:5" ht="14.25" customHeight="1" x14ac:dyDescent="0.55000000000000004">
      <c r="D400" s="2"/>
      <c r="E400" s="2"/>
    </row>
    <row r="401" spans="4:5" ht="14.25" customHeight="1" x14ac:dyDescent="0.55000000000000004">
      <c r="D401" s="2"/>
      <c r="E401" s="2"/>
    </row>
    <row r="402" spans="4:5" ht="14.25" customHeight="1" x14ac:dyDescent="0.55000000000000004">
      <c r="D402" s="2"/>
      <c r="E402" s="2"/>
    </row>
    <row r="403" spans="4:5" ht="14.25" customHeight="1" x14ac:dyDescent="0.55000000000000004">
      <c r="D403" s="2"/>
      <c r="E403" s="2"/>
    </row>
    <row r="404" spans="4:5" ht="14.25" customHeight="1" x14ac:dyDescent="0.55000000000000004">
      <c r="D404" s="2"/>
      <c r="E404" s="2"/>
    </row>
    <row r="405" spans="4:5" ht="14.25" customHeight="1" x14ac:dyDescent="0.55000000000000004">
      <c r="D405" s="2"/>
      <c r="E405" s="2"/>
    </row>
    <row r="406" spans="4:5" ht="14.25" customHeight="1" x14ac:dyDescent="0.55000000000000004">
      <c r="D406" s="2"/>
      <c r="E406" s="2"/>
    </row>
    <row r="407" spans="4:5" ht="14.25" customHeight="1" x14ac:dyDescent="0.55000000000000004">
      <c r="D407" s="2"/>
      <c r="E407" s="2"/>
    </row>
    <row r="408" spans="4:5" ht="14.25" customHeight="1" x14ac:dyDescent="0.55000000000000004">
      <c r="D408" s="2"/>
      <c r="E408" s="2"/>
    </row>
    <row r="409" spans="4:5" ht="14.25" customHeight="1" x14ac:dyDescent="0.55000000000000004">
      <c r="D409" s="2"/>
      <c r="E409" s="2"/>
    </row>
    <row r="410" spans="4:5" ht="14.25" customHeight="1" x14ac:dyDescent="0.55000000000000004">
      <c r="D410" s="2"/>
      <c r="E410" s="2"/>
    </row>
    <row r="411" spans="4:5" ht="14.25" customHeight="1" x14ac:dyDescent="0.55000000000000004">
      <c r="D411" s="2"/>
      <c r="E411" s="2"/>
    </row>
    <row r="412" spans="4:5" ht="14.25" customHeight="1" x14ac:dyDescent="0.55000000000000004">
      <c r="D412" s="2"/>
      <c r="E412" s="2"/>
    </row>
    <row r="413" spans="4:5" ht="14.25" customHeight="1" x14ac:dyDescent="0.55000000000000004">
      <c r="D413" s="2"/>
      <c r="E413" s="2"/>
    </row>
    <row r="414" spans="4:5" ht="14.25" customHeight="1" x14ac:dyDescent="0.55000000000000004">
      <c r="D414" s="2"/>
      <c r="E414" s="2"/>
    </row>
    <row r="415" spans="4:5" ht="14.25" customHeight="1" x14ac:dyDescent="0.55000000000000004">
      <c r="D415" s="2"/>
      <c r="E415" s="2"/>
    </row>
    <row r="416" spans="4:5" ht="14.25" customHeight="1" x14ac:dyDescent="0.55000000000000004">
      <c r="D416" s="2"/>
      <c r="E416" s="2"/>
    </row>
    <row r="417" spans="4:5" ht="14.25" customHeight="1" x14ac:dyDescent="0.55000000000000004">
      <c r="D417" s="2"/>
      <c r="E417" s="2"/>
    </row>
    <row r="418" spans="4:5" ht="14.25" customHeight="1" x14ac:dyDescent="0.55000000000000004">
      <c r="D418" s="2"/>
      <c r="E418" s="2"/>
    </row>
    <row r="419" spans="4:5" ht="14.25" customHeight="1" x14ac:dyDescent="0.55000000000000004">
      <c r="D419" s="2"/>
      <c r="E419" s="2"/>
    </row>
    <row r="420" spans="4:5" ht="14.25" customHeight="1" x14ac:dyDescent="0.55000000000000004">
      <c r="D420" s="2"/>
      <c r="E420" s="2"/>
    </row>
    <row r="421" spans="4:5" ht="14.25" customHeight="1" x14ac:dyDescent="0.55000000000000004">
      <c r="D421" s="2"/>
      <c r="E421" s="2"/>
    </row>
    <row r="422" spans="4:5" ht="14.25" customHeight="1" x14ac:dyDescent="0.55000000000000004">
      <c r="D422" s="2"/>
      <c r="E422" s="2"/>
    </row>
    <row r="423" spans="4:5" ht="14.25" customHeight="1" x14ac:dyDescent="0.55000000000000004">
      <c r="D423" s="2"/>
      <c r="E423" s="2"/>
    </row>
    <row r="424" spans="4:5" ht="14.25" customHeight="1" x14ac:dyDescent="0.55000000000000004">
      <c r="D424" s="2"/>
      <c r="E424" s="2"/>
    </row>
    <row r="425" spans="4:5" ht="14.25" customHeight="1" x14ac:dyDescent="0.55000000000000004">
      <c r="D425" s="2"/>
      <c r="E425" s="2"/>
    </row>
    <row r="426" spans="4:5" ht="14.25" customHeight="1" x14ac:dyDescent="0.55000000000000004">
      <c r="D426" s="2"/>
      <c r="E426" s="2"/>
    </row>
    <row r="427" spans="4:5" ht="14.25" customHeight="1" x14ac:dyDescent="0.55000000000000004">
      <c r="D427" s="2"/>
      <c r="E427" s="2"/>
    </row>
    <row r="428" spans="4:5" ht="14.25" customHeight="1" x14ac:dyDescent="0.55000000000000004">
      <c r="D428" s="2"/>
      <c r="E428" s="2"/>
    </row>
    <row r="429" spans="4:5" ht="14.25" customHeight="1" x14ac:dyDescent="0.55000000000000004">
      <c r="D429" s="2"/>
      <c r="E429" s="2"/>
    </row>
    <row r="430" spans="4:5" ht="14.25" customHeight="1" x14ac:dyDescent="0.55000000000000004">
      <c r="D430" s="2"/>
      <c r="E430" s="2"/>
    </row>
    <row r="431" spans="4:5" ht="14.25" customHeight="1" x14ac:dyDescent="0.55000000000000004">
      <c r="D431" s="2"/>
      <c r="E431" s="2"/>
    </row>
    <row r="432" spans="4:5" ht="14.25" customHeight="1" x14ac:dyDescent="0.55000000000000004">
      <c r="D432" s="2"/>
      <c r="E432" s="2"/>
    </row>
    <row r="433" spans="4:5" ht="14.25" customHeight="1" x14ac:dyDescent="0.55000000000000004">
      <c r="D433" s="2"/>
      <c r="E433" s="2"/>
    </row>
    <row r="434" spans="4:5" ht="14.25" customHeight="1" x14ac:dyDescent="0.55000000000000004">
      <c r="D434" s="2"/>
      <c r="E434" s="2"/>
    </row>
    <row r="435" spans="4:5" ht="14.25" customHeight="1" x14ac:dyDescent="0.55000000000000004">
      <c r="D435" s="2"/>
      <c r="E435" s="2"/>
    </row>
    <row r="436" spans="4:5" ht="14.25" customHeight="1" x14ac:dyDescent="0.55000000000000004">
      <c r="D436" s="2"/>
      <c r="E436" s="2"/>
    </row>
    <row r="437" spans="4:5" ht="14.25" customHeight="1" x14ac:dyDescent="0.55000000000000004">
      <c r="D437" s="2"/>
      <c r="E437" s="2"/>
    </row>
    <row r="438" spans="4:5" ht="14.25" customHeight="1" x14ac:dyDescent="0.55000000000000004">
      <c r="D438" s="2"/>
      <c r="E438" s="2"/>
    </row>
    <row r="439" spans="4:5" ht="14.25" customHeight="1" x14ac:dyDescent="0.55000000000000004">
      <c r="D439" s="2"/>
      <c r="E439" s="2"/>
    </row>
    <row r="440" spans="4:5" ht="14.25" customHeight="1" x14ac:dyDescent="0.55000000000000004">
      <c r="D440" s="2"/>
      <c r="E440" s="2"/>
    </row>
    <row r="441" spans="4:5" ht="14.25" customHeight="1" x14ac:dyDescent="0.55000000000000004">
      <c r="D441" s="2"/>
      <c r="E441" s="2"/>
    </row>
    <row r="442" spans="4:5" ht="14.25" customHeight="1" x14ac:dyDescent="0.55000000000000004">
      <c r="D442" s="2"/>
      <c r="E442" s="2"/>
    </row>
    <row r="443" spans="4:5" ht="14.25" customHeight="1" x14ac:dyDescent="0.55000000000000004">
      <c r="D443" s="2"/>
      <c r="E443" s="2"/>
    </row>
    <row r="444" spans="4:5" ht="14.25" customHeight="1" x14ac:dyDescent="0.55000000000000004">
      <c r="D444" s="2"/>
      <c r="E444" s="2"/>
    </row>
    <row r="445" spans="4:5" ht="14.25" customHeight="1" x14ac:dyDescent="0.55000000000000004">
      <c r="D445" s="2"/>
      <c r="E445" s="2"/>
    </row>
    <row r="446" spans="4:5" ht="14.25" customHeight="1" x14ac:dyDescent="0.55000000000000004">
      <c r="D446" s="2"/>
      <c r="E446" s="2"/>
    </row>
    <row r="447" spans="4:5" ht="14.25" customHeight="1" x14ac:dyDescent="0.55000000000000004">
      <c r="D447" s="2"/>
      <c r="E447" s="2"/>
    </row>
    <row r="448" spans="4:5" ht="14.25" customHeight="1" x14ac:dyDescent="0.55000000000000004">
      <c r="D448" s="2"/>
      <c r="E448" s="2"/>
    </row>
    <row r="449" spans="4:5" ht="14.25" customHeight="1" x14ac:dyDescent="0.55000000000000004">
      <c r="D449" s="2"/>
      <c r="E449" s="2"/>
    </row>
    <row r="450" spans="4:5" ht="14.25" customHeight="1" x14ac:dyDescent="0.55000000000000004">
      <c r="D450" s="2"/>
      <c r="E450" s="2"/>
    </row>
    <row r="451" spans="4:5" ht="14.25" customHeight="1" x14ac:dyDescent="0.55000000000000004">
      <c r="D451" s="2"/>
      <c r="E451" s="2"/>
    </row>
    <row r="452" spans="4:5" ht="14.25" customHeight="1" x14ac:dyDescent="0.55000000000000004">
      <c r="D452" s="2"/>
      <c r="E452" s="2"/>
    </row>
    <row r="453" spans="4:5" ht="14.25" customHeight="1" x14ac:dyDescent="0.55000000000000004">
      <c r="D453" s="2"/>
      <c r="E453" s="2"/>
    </row>
    <row r="454" spans="4:5" ht="14.25" customHeight="1" x14ac:dyDescent="0.55000000000000004">
      <c r="D454" s="2"/>
      <c r="E454" s="2"/>
    </row>
    <row r="455" spans="4:5" ht="14.25" customHeight="1" x14ac:dyDescent="0.55000000000000004">
      <c r="D455" s="2"/>
      <c r="E455" s="2"/>
    </row>
    <row r="456" spans="4:5" ht="14.25" customHeight="1" x14ac:dyDescent="0.55000000000000004">
      <c r="D456" s="2"/>
      <c r="E456" s="2"/>
    </row>
    <row r="457" spans="4:5" ht="14.25" customHeight="1" x14ac:dyDescent="0.55000000000000004">
      <c r="D457" s="2"/>
      <c r="E457" s="2"/>
    </row>
    <row r="458" spans="4:5" ht="14.25" customHeight="1" x14ac:dyDescent="0.55000000000000004">
      <c r="D458" s="2"/>
      <c r="E458" s="2"/>
    </row>
    <row r="459" spans="4:5" ht="14.25" customHeight="1" x14ac:dyDescent="0.55000000000000004">
      <c r="D459" s="2"/>
      <c r="E459" s="2"/>
    </row>
    <row r="460" spans="4:5" ht="14.25" customHeight="1" x14ac:dyDescent="0.55000000000000004">
      <c r="D460" s="2"/>
      <c r="E460" s="2"/>
    </row>
    <row r="461" spans="4:5" ht="14.25" customHeight="1" x14ac:dyDescent="0.55000000000000004">
      <c r="D461" s="2"/>
      <c r="E461" s="2"/>
    </row>
    <row r="462" spans="4:5" ht="14.25" customHeight="1" x14ac:dyDescent="0.55000000000000004">
      <c r="D462" s="2"/>
      <c r="E462" s="2"/>
    </row>
    <row r="463" spans="4:5" ht="14.25" customHeight="1" x14ac:dyDescent="0.55000000000000004">
      <c r="D463" s="2"/>
      <c r="E463" s="2"/>
    </row>
    <row r="464" spans="4:5" ht="14.25" customHeight="1" x14ac:dyDescent="0.55000000000000004">
      <c r="D464" s="2"/>
      <c r="E464" s="2"/>
    </row>
    <row r="465" spans="4:5" ht="14.25" customHeight="1" x14ac:dyDescent="0.55000000000000004">
      <c r="D465" s="2"/>
      <c r="E465" s="2"/>
    </row>
    <row r="466" spans="4:5" ht="14.25" customHeight="1" x14ac:dyDescent="0.55000000000000004">
      <c r="D466" s="2"/>
      <c r="E466" s="2"/>
    </row>
    <row r="467" spans="4:5" ht="14.25" customHeight="1" x14ac:dyDescent="0.55000000000000004">
      <c r="D467" s="2"/>
      <c r="E467" s="2"/>
    </row>
    <row r="468" spans="4:5" ht="14.25" customHeight="1" x14ac:dyDescent="0.55000000000000004">
      <c r="D468" s="2"/>
      <c r="E468" s="2"/>
    </row>
    <row r="469" spans="4:5" ht="14.25" customHeight="1" x14ac:dyDescent="0.55000000000000004">
      <c r="D469" s="2"/>
      <c r="E469" s="2"/>
    </row>
    <row r="470" spans="4:5" ht="14.25" customHeight="1" x14ac:dyDescent="0.55000000000000004">
      <c r="D470" s="2"/>
      <c r="E470" s="2"/>
    </row>
    <row r="471" spans="4:5" ht="14.25" customHeight="1" x14ac:dyDescent="0.55000000000000004">
      <c r="D471" s="2"/>
      <c r="E471" s="2"/>
    </row>
    <row r="472" spans="4:5" ht="14.25" customHeight="1" x14ac:dyDescent="0.55000000000000004">
      <c r="D472" s="2"/>
      <c r="E472" s="2"/>
    </row>
    <row r="473" spans="4:5" ht="14.25" customHeight="1" x14ac:dyDescent="0.55000000000000004">
      <c r="D473" s="2"/>
      <c r="E473" s="2"/>
    </row>
    <row r="474" spans="4:5" ht="14.25" customHeight="1" x14ac:dyDescent="0.55000000000000004">
      <c r="D474" s="2"/>
      <c r="E474" s="2"/>
    </row>
    <row r="475" spans="4:5" ht="14.25" customHeight="1" x14ac:dyDescent="0.55000000000000004">
      <c r="D475" s="2"/>
      <c r="E475" s="2"/>
    </row>
    <row r="476" spans="4:5" ht="14.25" customHeight="1" x14ac:dyDescent="0.55000000000000004">
      <c r="D476" s="2"/>
      <c r="E476" s="2"/>
    </row>
    <row r="477" spans="4:5" ht="14.25" customHeight="1" x14ac:dyDescent="0.55000000000000004">
      <c r="D477" s="2"/>
      <c r="E477" s="2"/>
    </row>
    <row r="478" spans="4:5" ht="14.25" customHeight="1" x14ac:dyDescent="0.55000000000000004">
      <c r="D478" s="2"/>
      <c r="E478" s="2"/>
    </row>
    <row r="479" spans="4:5" ht="14.25" customHeight="1" x14ac:dyDescent="0.55000000000000004">
      <c r="D479" s="2"/>
      <c r="E479" s="2"/>
    </row>
    <row r="480" spans="4:5" ht="14.25" customHeight="1" x14ac:dyDescent="0.55000000000000004">
      <c r="D480" s="2"/>
      <c r="E480" s="2"/>
    </row>
    <row r="481" spans="4:5" ht="14.25" customHeight="1" x14ac:dyDescent="0.55000000000000004">
      <c r="D481" s="2"/>
      <c r="E481" s="2"/>
    </row>
    <row r="482" spans="4:5" ht="14.25" customHeight="1" x14ac:dyDescent="0.55000000000000004">
      <c r="D482" s="2"/>
      <c r="E482" s="2"/>
    </row>
    <row r="483" spans="4:5" ht="14.25" customHeight="1" x14ac:dyDescent="0.55000000000000004">
      <c r="D483" s="2"/>
      <c r="E483" s="2"/>
    </row>
    <row r="484" spans="4:5" ht="14.25" customHeight="1" x14ac:dyDescent="0.55000000000000004">
      <c r="D484" s="2"/>
      <c r="E484" s="2"/>
    </row>
    <row r="485" spans="4:5" ht="14.25" customHeight="1" x14ac:dyDescent="0.55000000000000004">
      <c r="D485" s="2"/>
      <c r="E485" s="2"/>
    </row>
    <row r="486" spans="4:5" ht="14.25" customHeight="1" x14ac:dyDescent="0.55000000000000004">
      <c r="D486" s="2"/>
      <c r="E486" s="2"/>
    </row>
    <row r="487" spans="4:5" ht="14.25" customHeight="1" x14ac:dyDescent="0.55000000000000004">
      <c r="D487" s="2"/>
      <c r="E487" s="2"/>
    </row>
    <row r="488" spans="4:5" ht="14.25" customHeight="1" x14ac:dyDescent="0.55000000000000004">
      <c r="D488" s="2"/>
      <c r="E488" s="2"/>
    </row>
    <row r="489" spans="4:5" ht="14.25" customHeight="1" x14ac:dyDescent="0.55000000000000004">
      <c r="D489" s="2"/>
      <c r="E489" s="2"/>
    </row>
    <row r="490" spans="4:5" ht="14.25" customHeight="1" x14ac:dyDescent="0.55000000000000004">
      <c r="D490" s="2"/>
      <c r="E490" s="2"/>
    </row>
    <row r="491" spans="4:5" ht="14.25" customHeight="1" x14ac:dyDescent="0.55000000000000004">
      <c r="D491" s="2"/>
      <c r="E491" s="2"/>
    </row>
    <row r="492" spans="4:5" ht="14.25" customHeight="1" x14ac:dyDescent="0.55000000000000004">
      <c r="D492" s="2"/>
      <c r="E492" s="2"/>
    </row>
    <row r="493" spans="4:5" ht="14.25" customHeight="1" x14ac:dyDescent="0.55000000000000004">
      <c r="D493" s="2"/>
      <c r="E493" s="2"/>
    </row>
    <row r="494" spans="4:5" ht="14.25" customHeight="1" x14ac:dyDescent="0.55000000000000004">
      <c r="D494" s="2"/>
      <c r="E494" s="2"/>
    </row>
    <row r="495" spans="4:5" ht="14.25" customHeight="1" x14ac:dyDescent="0.55000000000000004">
      <c r="D495" s="2"/>
      <c r="E495" s="2"/>
    </row>
    <row r="496" spans="4:5" ht="14.25" customHeight="1" x14ac:dyDescent="0.55000000000000004">
      <c r="D496" s="2"/>
      <c r="E496" s="2"/>
    </row>
    <row r="497" spans="4:5" ht="14.25" customHeight="1" x14ac:dyDescent="0.55000000000000004">
      <c r="D497" s="2"/>
      <c r="E497" s="2"/>
    </row>
    <row r="498" spans="4:5" ht="14.25" customHeight="1" x14ac:dyDescent="0.55000000000000004">
      <c r="D498" s="2"/>
      <c r="E498" s="2"/>
    </row>
    <row r="499" spans="4:5" ht="14.25" customHeight="1" x14ac:dyDescent="0.55000000000000004">
      <c r="D499" s="2"/>
      <c r="E499" s="2"/>
    </row>
    <row r="500" spans="4:5" ht="14.25" customHeight="1" x14ac:dyDescent="0.55000000000000004">
      <c r="D500" s="2"/>
      <c r="E500" s="2"/>
    </row>
    <row r="501" spans="4:5" ht="14.25" customHeight="1" x14ac:dyDescent="0.55000000000000004">
      <c r="D501" s="2"/>
      <c r="E501" s="2"/>
    </row>
    <row r="502" spans="4:5" ht="14.25" customHeight="1" x14ac:dyDescent="0.55000000000000004">
      <c r="D502" s="2"/>
      <c r="E502" s="2"/>
    </row>
    <row r="503" spans="4:5" ht="14.25" customHeight="1" x14ac:dyDescent="0.55000000000000004">
      <c r="D503" s="2"/>
      <c r="E503" s="2"/>
    </row>
    <row r="504" spans="4:5" ht="14.25" customHeight="1" x14ac:dyDescent="0.55000000000000004">
      <c r="D504" s="2"/>
      <c r="E504" s="2"/>
    </row>
    <row r="505" spans="4:5" ht="14.25" customHeight="1" x14ac:dyDescent="0.55000000000000004">
      <c r="D505" s="2"/>
      <c r="E505" s="2"/>
    </row>
    <row r="506" spans="4:5" ht="14.25" customHeight="1" x14ac:dyDescent="0.55000000000000004">
      <c r="D506" s="2"/>
      <c r="E506" s="2"/>
    </row>
    <row r="507" spans="4:5" ht="14.25" customHeight="1" x14ac:dyDescent="0.55000000000000004">
      <c r="D507" s="2"/>
      <c r="E507" s="2"/>
    </row>
    <row r="508" spans="4:5" ht="14.25" customHeight="1" x14ac:dyDescent="0.55000000000000004">
      <c r="D508" s="2"/>
      <c r="E508" s="2"/>
    </row>
    <row r="509" spans="4:5" ht="14.25" customHeight="1" x14ac:dyDescent="0.55000000000000004">
      <c r="D509" s="2"/>
      <c r="E509" s="2"/>
    </row>
    <row r="510" spans="4:5" ht="14.25" customHeight="1" x14ac:dyDescent="0.55000000000000004">
      <c r="D510" s="2"/>
      <c r="E510" s="2"/>
    </row>
    <row r="511" spans="4:5" ht="14.25" customHeight="1" x14ac:dyDescent="0.55000000000000004">
      <c r="D511" s="2"/>
      <c r="E511" s="2"/>
    </row>
    <row r="512" spans="4:5" ht="14.25" customHeight="1" x14ac:dyDescent="0.55000000000000004">
      <c r="D512" s="2"/>
      <c r="E512" s="2"/>
    </row>
    <row r="513" spans="4:5" ht="14.25" customHeight="1" x14ac:dyDescent="0.55000000000000004">
      <c r="D513" s="2"/>
      <c r="E513" s="2"/>
    </row>
    <row r="514" spans="4:5" ht="14.25" customHeight="1" x14ac:dyDescent="0.55000000000000004">
      <c r="D514" s="2"/>
      <c r="E514" s="2"/>
    </row>
    <row r="515" spans="4:5" ht="14.25" customHeight="1" x14ac:dyDescent="0.55000000000000004">
      <c r="D515" s="2"/>
      <c r="E515" s="2"/>
    </row>
    <row r="516" spans="4:5" ht="14.25" customHeight="1" x14ac:dyDescent="0.55000000000000004">
      <c r="D516" s="2"/>
      <c r="E516" s="2"/>
    </row>
    <row r="517" spans="4:5" ht="14.25" customHeight="1" x14ac:dyDescent="0.55000000000000004">
      <c r="D517" s="2"/>
      <c r="E517" s="2"/>
    </row>
    <row r="518" spans="4:5" ht="14.25" customHeight="1" x14ac:dyDescent="0.55000000000000004">
      <c r="D518" s="2"/>
      <c r="E518" s="2"/>
    </row>
    <row r="519" spans="4:5" ht="14.25" customHeight="1" x14ac:dyDescent="0.55000000000000004">
      <c r="D519" s="2"/>
      <c r="E519" s="2"/>
    </row>
    <row r="520" spans="4:5" ht="14.25" customHeight="1" x14ac:dyDescent="0.55000000000000004">
      <c r="D520" s="2"/>
      <c r="E520" s="2"/>
    </row>
    <row r="521" spans="4:5" ht="14.25" customHeight="1" x14ac:dyDescent="0.55000000000000004">
      <c r="D521" s="2"/>
      <c r="E521" s="2"/>
    </row>
    <row r="522" spans="4:5" ht="14.25" customHeight="1" x14ac:dyDescent="0.55000000000000004">
      <c r="D522" s="2"/>
      <c r="E522" s="2"/>
    </row>
    <row r="523" spans="4:5" ht="14.25" customHeight="1" x14ac:dyDescent="0.55000000000000004">
      <c r="D523" s="2"/>
      <c r="E523" s="2"/>
    </row>
    <row r="524" spans="4:5" ht="14.25" customHeight="1" x14ac:dyDescent="0.55000000000000004">
      <c r="D524" s="2"/>
      <c r="E524" s="2"/>
    </row>
    <row r="525" spans="4:5" ht="14.25" customHeight="1" x14ac:dyDescent="0.55000000000000004">
      <c r="D525" s="2"/>
      <c r="E525" s="2"/>
    </row>
    <row r="526" spans="4:5" ht="14.25" customHeight="1" x14ac:dyDescent="0.55000000000000004">
      <c r="D526" s="2"/>
      <c r="E526" s="2"/>
    </row>
    <row r="527" spans="4:5" ht="14.25" customHeight="1" x14ac:dyDescent="0.55000000000000004">
      <c r="D527" s="2"/>
      <c r="E527" s="2"/>
    </row>
    <row r="528" spans="4:5" ht="14.25" customHeight="1" x14ac:dyDescent="0.55000000000000004">
      <c r="D528" s="2"/>
      <c r="E528" s="2"/>
    </row>
    <row r="529" spans="4:5" ht="14.25" customHeight="1" x14ac:dyDescent="0.55000000000000004">
      <c r="D529" s="2"/>
      <c r="E529" s="2"/>
    </row>
    <row r="530" spans="4:5" ht="14.25" customHeight="1" x14ac:dyDescent="0.55000000000000004">
      <c r="D530" s="2"/>
      <c r="E530" s="2"/>
    </row>
    <row r="531" spans="4:5" ht="14.25" customHeight="1" x14ac:dyDescent="0.55000000000000004">
      <c r="D531" s="2"/>
      <c r="E531" s="2"/>
    </row>
    <row r="532" spans="4:5" ht="14.25" customHeight="1" x14ac:dyDescent="0.55000000000000004">
      <c r="D532" s="2"/>
      <c r="E532" s="2"/>
    </row>
    <row r="533" spans="4:5" ht="14.25" customHeight="1" x14ac:dyDescent="0.55000000000000004">
      <c r="D533" s="2"/>
      <c r="E533" s="2"/>
    </row>
    <row r="534" spans="4:5" ht="14.25" customHeight="1" x14ac:dyDescent="0.55000000000000004">
      <c r="D534" s="2"/>
      <c r="E534" s="2"/>
    </row>
    <row r="535" spans="4:5" ht="14.25" customHeight="1" x14ac:dyDescent="0.55000000000000004">
      <c r="D535" s="2"/>
      <c r="E535" s="2"/>
    </row>
    <row r="536" spans="4:5" ht="14.25" customHeight="1" x14ac:dyDescent="0.55000000000000004">
      <c r="D536" s="2"/>
      <c r="E536" s="2"/>
    </row>
    <row r="537" spans="4:5" ht="14.25" customHeight="1" x14ac:dyDescent="0.55000000000000004">
      <c r="D537" s="2"/>
      <c r="E537" s="2"/>
    </row>
    <row r="538" spans="4:5" ht="14.25" customHeight="1" x14ac:dyDescent="0.55000000000000004">
      <c r="D538" s="2"/>
      <c r="E538" s="2"/>
    </row>
    <row r="539" spans="4:5" ht="14.25" customHeight="1" x14ac:dyDescent="0.55000000000000004">
      <c r="D539" s="2"/>
      <c r="E539" s="2"/>
    </row>
    <row r="540" spans="4:5" ht="14.25" customHeight="1" x14ac:dyDescent="0.55000000000000004">
      <c r="D540" s="2"/>
      <c r="E540" s="2"/>
    </row>
    <row r="541" spans="4:5" ht="14.25" customHeight="1" x14ac:dyDescent="0.55000000000000004">
      <c r="D541" s="2"/>
      <c r="E541" s="2"/>
    </row>
    <row r="542" spans="4:5" ht="14.25" customHeight="1" x14ac:dyDescent="0.55000000000000004">
      <c r="D542" s="2"/>
      <c r="E542" s="2"/>
    </row>
    <row r="543" spans="4:5" ht="14.25" customHeight="1" x14ac:dyDescent="0.55000000000000004">
      <c r="D543" s="2"/>
      <c r="E543" s="2"/>
    </row>
    <row r="544" spans="4:5" ht="14.25" customHeight="1" x14ac:dyDescent="0.55000000000000004">
      <c r="D544" s="2"/>
      <c r="E544" s="2"/>
    </row>
    <row r="545" spans="4:5" ht="14.25" customHeight="1" x14ac:dyDescent="0.55000000000000004">
      <c r="D545" s="2"/>
      <c r="E545" s="2"/>
    </row>
    <row r="546" spans="4:5" ht="14.25" customHeight="1" x14ac:dyDescent="0.55000000000000004">
      <c r="D546" s="2"/>
      <c r="E546" s="2"/>
    </row>
    <row r="547" spans="4:5" ht="14.25" customHeight="1" x14ac:dyDescent="0.55000000000000004">
      <c r="D547" s="2"/>
      <c r="E547" s="2"/>
    </row>
    <row r="548" spans="4:5" ht="14.25" customHeight="1" x14ac:dyDescent="0.55000000000000004">
      <c r="D548" s="2"/>
      <c r="E548" s="2"/>
    </row>
    <row r="549" spans="4:5" ht="14.25" customHeight="1" x14ac:dyDescent="0.55000000000000004">
      <c r="D549" s="2"/>
      <c r="E549" s="2"/>
    </row>
    <row r="550" spans="4:5" ht="14.25" customHeight="1" x14ac:dyDescent="0.55000000000000004">
      <c r="D550" s="2"/>
      <c r="E550" s="2"/>
    </row>
    <row r="551" spans="4:5" ht="14.25" customHeight="1" x14ac:dyDescent="0.55000000000000004">
      <c r="D551" s="2"/>
      <c r="E551" s="2"/>
    </row>
    <row r="552" spans="4:5" ht="14.25" customHeight="1" x14ac:dyDescent="0.55000000000000004">
      <c r="D552" s="2"/>
      <c r="E552" s="2"/>
    </row>
    <row r="553" spans="4:5" ht="14.25" customHeight="1" x14ac:dyDescent="0.55000000000000004">
      <c r="D553" s="2"/>
      <c r="E553" s="2"/>
    </row>
    <row r="554" spans="4:5" ht="14.25" customHeight="1" x14ac:dyDescent="0.55000000000000004">
      <c r="D554" s="2"/>
      <c r="E554" s="2"/>
    </row>
    <row r="555" spans="4:5" ht="14.25" customHeight="1" x14ac:dyDescent="0.55000000000000004">
      <c r="D555" s="2"/>
      <c r="E555" s="2"/>
    </row>
    <row r="556" spans="4:5" ht="14.25" customHeight="1" x14ac:dyDescent="0.55000000000000004">
      <c r="D556" s="2"/>
      <c r="E556" s="2"/>
    </row>
    <row r="557" spans="4:5" ht="14.25" customHeight="1" x14ac:dyDescent="0.55000000000000004">
      <c r="D557" s="2"/>
      <c r="E557" s="2"/>
    </row>
    <row r="558" spans="4:5" ht="14.25" customHeight="1" x14ac:dyDescent="0.55000000000000004">
      <c r="D558" s="2"/>
      <c r="E558" s="2"/>
    </row>
    <row r="559" spans="4:5" ht="14.25" customHeight="1" x14ac:dyDescent="0.55000000000000004">
      <c r="D559" s="2"/>
      <c r="E559" s="2"/>
    </row>
    <row r="560" spans="4:5" ht="14.25" customHeight="1" x14ac:dyDescent="0.55000000000000004">
      <c r="D560" s="2"/>
      <c r="E560" s="2"/>
    </row>
    <row r="561" spans="4:5" ht="14.25" customHeight="1" x14ac:dyDescent="0.55000000000000004">
      <c r="D561" s="2"/>
      <c r="E561" s="2"/>
    </row>
    <row r="562" spans="4:5" ht="14.25" customHeight="1" x14ac:dyDescent="0.55000000000000004">
      <c r="D562" s="2"/>
      <c r="E562" s="2"/>
    </row>
    <row r="563" spans="4:5" ht="14.25" customHeight="1" x14ac:dyDescent="0.55000000000000004">
      <c r="D563" s="2"/>
      <c r="E563" s="2"/>
    </row>
    <row r="564" spans="4:5" ht="14.25" customHeight="1" x14ac:dyDescent="0.55000000000000004">
      <c r="D564" s="2"/>
      <c r="E564" s="2"/>
    </row>
    <row r="565" spans="4:5" ht="14.25" customHeight="1" x14ac:dyDescent="0.55000000000000004">
      <c r="D565" s="2"/>
      <c r="E565" s="2"/>
    </row>
    <row r="566" spans="4:5" ht="14.25" customHeight="1" x14ac:dyDescent="0.55000000000000004">
      <c r="D566" s="2"/>
      <c r="E566" s="2"/>
    </row>
    <row r="567" spans="4:5" ht="14.25" customHeight="1" x14ac:dyDescent="0.55000000000000004">
      <c r="D567" s="2"/>
      <c r="E567" s="2"/>
    </row>
    <row r="568" spans="4:5" ht="14.25" customHeight="1" x14ac:dyDescent="0.55000000000000004">
      <c r="D568" s="2"/>
      <c r="E568" s="2"/>
    </row>
    <row r="569" spans="4:5" ht="14.25" customHeight="1" x14ac:dyDescent="0.55000000000000004">
      <c r="D569" s="2"/>
      <c r="E569" s="2"/>
    </row>
    <row r="570" spans="4:5" ht="14.25" customHeight="1" x14ac:dyDescent="0.55000000000000004">
      <c r="D570" s="2"/>
      <c r="E570" s="2"/>
    </row>
    <row r="571" spans="4:5" ht="14.25" customHeight="1" x14ac:dyDescent="0.55000000000000004">
      <c r="D571" s="2"/>
      <c r="E571" s="2"/>
    </row>
    <row r="572" spans="4:5" ht="14.25" customHeight="1" x14ac:dyDescent="0.55000000000000004">
      <c r="D572" s="2"/>
      <c r="E572" s="2"/>
    </row>
    <row r="573" spans="4:5" ht="14.25" customHeight="1" x14ac:dyDescent="0.55000000000000004">
      <c r="D573" s="2"/>
      <c r="E573" s="2"/>
    </row>
    <row r="574" spans="4:5" ht="14.25" customHeight="1" x14ac:dyDescent="0.55000000000000004">
      <c r="D574" s="2"/>
      <c r="E574" s="2"/>
    </row>
    <row r="575" spans="4:5" ht="14.25" customHeight="1" x14ac:dyDescent="0.55000000000000004">
      <c r="D575" s="2"/>
      <c r="E575" s="2"/>
    </row>
    <row r="576" spans="4:5" ht="14.25" customHeight="1" x14ac:dyDescent="0.55000000000000004">
      <c r="D576" s="2"/>
      <c r="E576" s="2"/>
    </row>
    <row r="577" spans="4:5" ht="14.25" customHeight="1" x14ac:dyDescent="0.55000000000000004">
      <c r="D577" s="2"/>
      <c r="E577" s="2"/>
    </row>
    <row r="578" spans="4:5" ht="14.25" customHeight="1" x14ac:dyDescent="0.55000000000000004">
      <c r="D578" s="2"/>
      <c r="E578" s="2"/>
    </row>
    <row r="579" spans="4:5" ht="14.25" customHeight="1" x14ac:dyDescent="0.55000000000000004">
      <c r="D579" s="2"/>
      <c r="E579" s="2"/>
    </row>
    <row r="580" spans="4:5" ht="14.25" customHeight="1" x14ac:dyDescent="0.55000000000000004">
      <c r="D580" s="2"/>
      <c r="E580" s="2"/>
    </row>
    <row r="581" spans="4:5" ht="14.25" customHeight="1" x14ac:dyDescent="0.55000000000000004">
      <c r="D581" s="2"/>
      <c r="E581" s="2"/>
    </row>
    <row r="582" spans="4:5" ht="14.25" customHeight="1" x14ac:dyDescent="0.55000000000000004">
      <c r="D582" s="2"/>
      <c r="E582" s="2"/>
    </row>
    <row r="583" spans="4:5" ht="14.25" customHeight="1" x14ac:dyDescent="0.55000000000000004">
      <c r="D583" s="2"/>
      <c r="E583" s="2"/>
    </row>
    <row r="584" spans="4:5" ht="14.25" customHeight="1" x14ac:dyDescent="0.55000000000000004">
      <c r="D584" s="2"/>
      <c r="E584" s="2"/>
    </row>
    <row r="585" spans="4:5" ht="14.25" customHeight="1" x14ac:dyDescent="0.55000000000000004">
      <c r="D585" s="2"/>
      <c r="E585" s="2"/>
    </row>
    <row r="586" spans="4:5" ht="14.25" customHeight="1" x14ac:dyDescent="0.55000000000000004">
      <c r="D586" s="2"/>
      <c r="E586" s="2"/>
    </row>
    <row r="587" spans="4:5" ht="14.25" customHeight="1" x14ac:dyDescent="0.55000000000000004">
      <c r="D587" s="2"/>
      <c r="E587" s="2"/>
    </row>
    <row r="588" spans="4:5" ht="14.25" customHeight="1" x14ac:dyDescent="0.55000000000000004">
      <c r="D588" s="2"/>
      <c r="E588" s="2"/>
    </row>
    <row r="589" spans="4:5" ht="14.25" customHeight="1" x14ac:dyDescent="0.55000000000000004">
      <c r="D589" s="2"/>
      <c r="E589" s="2"/>
    </row>
    <row r="590" spans="4:5" ht="14.25" customHeight="1" x14ac:dyDescent="0.55000000000000004">
      <c r="D590" s="2"/>
      <c r="E590" s="2"/>
    </row>
    <row r="591" spans="4:5" ht="14.25" customHeight="1" x14ac:dyDescent="0.55000000000000004">
      <c r="D591" s="2"/>
      <c r="E591" s="2"/>
    </row>
    <row r="592" spans="4:5" ht="14.25" customHeight="1" x14ac:dyDescent="0.55000000000000004">
      <c r="D592" s="2"/>
      <c r="E592" s="2"/>
    </row>
    <row r="593" spans="4:5" ht="14.25" customHeight="1" x14ac:dyDescent="0.55000000000000004">
      <c r="D593" s="2"/>
      <c r="E593" s="2"/>
    </row>
    <row r="594" spans="4:5" ht="14.25" customHeight="1" x14ac:dyDescent="0.55000000000000004">
      <c r="D594" s="2"/>
      <c r="E594" s="2"/>
    </row>
    <row r="595" spans="4:5" ht="14.25" customHeight="1" x14ac:dyDescent="0.55000000000000004">
      <c r="D595" s="2"/>
      <c r="E595" s="2"/>
    </row>
    <row r="596" spans="4:5" ht="14.25" customHeight="1" x14ac:dyDescent="0.55000000000000004">
      <c r="D596" s="2"/>
      <c r="E596" s="2"/>
    </row>
    <row r="597" spans="4:5" ht="14.25" customHeight="1" x14ac:dyDescent="0.55000000000000004">
      <c r="D597" s="2"/>
      <c r="E597" s="2"/>
    </row>
    <row r="598" spans="4:5" ht="14.25" customHeight="1" x14ac:dyDescent="0.55000000000000004">
      <c r="D598" s="2"/>
      <c r="E598" s="2"/>
    </row>
    <row r="599" spans="4:5" ht="14.25" customHeight="1" x14ac:dyDescent="0.55000000000000004">
      <c r="D599" s="2"/>
      <c r="E599" s="2"/>
    </row>
    <row r="600" spans="4:5" ht="14.25" customHeight="1" x14ac:dyDescent="0.55000000000000004">
      <c r="D600" s="2"/>
      <c r="E600" s="2"/>
    </row>
    <row r="601" spans="4:5" ht="14.25" customHeight="1" x14ac:dyDescent="0.55000000000000004">
      <c r="D601" s="2"/>
      <c r="E601" s="2"/>
    </row>
    <row r="602" spans="4:5" ht="14.25" customHeight="1" x14ac:dyDescent="0.55000000000000004">
      <c r="D602" s="2"/>
      <c r="E602" s="2"/>
    </row>
    <row r="603" spans="4:5" ht="14.25" customHeight="1" x14ac:dyDescent="0.55000000000000004">
      <c r="D603" s="2"/>
      <c r="E603" s="2"/>
    </row>
    <row r="604" spans="4:5" ht="14.25" customHeight="1" x14ac:dyDescent="0.55000000000000004">
      <c r="D604" s="2"/>
      <c r="E604" s="2"/>
    </row>
    <row r="605" spans="4:5" ht="14.25" customHeight="1" x14ac:dyDescent="0.55000000000000004">
      <c r="D605" s="2"/>
      <c r="E605" s="2"/>
    </row>
    <row r="606" spans="4:5" ht="14.25" customHeight="1" x14ac:dyDescent="0.55000000000000004">
      <c r="D606" s="2"/>
      <c r="E606" s="2"/>
    </row>
    <row r="607" spans="4:5" ht="14.25" customHeight="1" x14ac:dyDescent="0.55000000000000004">
      <c r="D607" s="2"/>
      <c r="E607" s="2"/>
    </row>
    <row r="608" spans="4:5" ht="14.25" customHeight="1" x14ac:dyDescent="0.55000000000000004">
      <c r="D608" s="2"/>
      <c r="E608" s="2"/>
    </row>
    <row r="609" spans="4:5" ht="14.25" customHeight="1" x14ac:dyDescent="0.55000000000000004">
      <c r="D609" s="2"/>
      <c r="E609" s="2"/>
    </row>
    <row r="610" spans="4:5" ht="14.25" customHeight="1" x14ac:dyDescent="0.55000000000000004">
      <c r="D610" s="2"/>
      <c r="E610" s="2"/>
    </row>
    <row r="611" spans="4:5" ht="14.25" customHeight="1" x14ac:dyDescent="0.55000000000000004">
      <c r="D611" s="2"/>
      <c r="E611" s="2"/>
    </row>
    <row r="612" spans="4:5" ht="14.25" customHeight="1" x14ac:dyDescent="0.55000000000000004">
      <c r="D612" s="2"/>
      <c r="E612" s="2"/>
    </row>
    <row r="613" spans="4:5" ht="14.25" customHeight="1" x14ac:dyDescent="0.55000000000000004">
      <c r="D613" s="2"/>
      <c r="E613" s="2"/>
    </row>
    <row r="614" spans="4:5" ht="14.25" customHeight="1" x14ac:dyDescent="0.55000000000000004">
      <c r="D614" s="2"/>
      <c r="E614" s="2"/>
    </row>
    <row r="615" spans="4:5" ht="14.25" customHeight="1" x14ac:dyDescent="0.55000000000000004">
      <c r="D615" s="2"/>
      <c r="E615" s="2"/>
    </row>
    <row r="616" spans="4:5" ht="14.25" customHeight="1" x14ac:dyDescent="0.55000000000000004">
      <c r="D616" s="2"/>
      <c r="E616" s="2"/>
    </row>
    <row r="617" spans="4:5" ht="14.25" customHeight="1" x14ac:dyDescent="0.55000000000000004">
      <c r="D617" s="2"/>
      <c r="E617" s="2"/>
    </row>
    <row r="618" spans="4:5" ht="14.25" customHeight="1" x14ac:dyDescent="0.55000000000000004">
      <c r="D618" s="2"/>
      <c r="E618" s="2"/>
    </row>
    <row r="619" spans="4:5" ht="14.25" customHeight="1" x14ac:dyDescent="0.55000000000000004">
      <c r="D619" s="2"/>
      <c r="E619" s="2"/>
    </row>
    <row r="620" spans="4:5" ht="14.25" customHeight="1" x14ac:dyDescent="0.55000000000000004">
      <c r="D620" s="2"/>
      <c r="E620" s="2"/>
    </row>
    <row r="621" spans="4:5" ht="14.25" customHeight="1" x14ac:dyDescent="0.55000000000000004">
      <c r="D621" s="2"/>
      <c r="E621" s="2"/>
    </row>
    <row r="622" spans="4:5" ht="14.25" customHeight="1" x14ac:dyDescent="0.55000000000000004">
      <c r="D622" s="2"/>
      <c r="E622" s="2"/>
    </row>
    <row r="623" spans="4:5" ht="14.25" customHeight="1" x14ac:dyDescent="0.55000000000000004">
      <c r="D623" s="2"/>
      <c r="E623" s="2"/>
    </row>
    <row r="624" spans="4:5" ht="14.25" customHeight="1" x14ac:dyDescent="0.55000000000000004">
      <c r="D624" s="2"/>
      <c r="E624" s="2"/>
    </row>
    <row r="625" spans="4:5" ht="14.25" customHeight="1" x14ac:dyDescent="0.55000000000000004">
      <c r="D625" s="2"/>
      <c r="E625" s="2"/>
    </row>
    <row r="626" spans="4:5" ht="14.25" customHeight="1" x14ac:dyDescent="0.55000000000000004">
      <c r="D626" s="2"/>
      <c r="E626" s="2"/>
    </row>
    <row r="627" spans="4:5" ht="14.25" customHeight="1" x14ac:dyDescent="0.55000000000000004">
      <c r="D627" s="2"/>
      <c r="E627" s="2"/>
    </row>
    <row r="628" spans="4:5" ht="14.25" customHeight="1" x14ac:dyDescent="0.55000000000000004">
      <c r="D628" s="2"/>
      <c r="E628" s="2"/>
    </row>
    <row r="629" spans="4:5" ht="14.25" customHeight="1" x14ac:dyDescent="0.55000000000000004">
      <c r="D629" s="2"/>
      <c r="E629" s="2"/>
    </row>
    <row r="630" spans="4:5" ht="14.25" customHeight="1" x14ac:dyDescent="0.55000000000000004">
      <c r="D630" s="2"/>
      <c r="E630" s="2"/>
    </row>
    <row r="631" spans="4:5" ht="14.25" customHeight="1" x14ac:dyDescent="0.55000000000000004">
      <c r="D631" s="2"/>
      <c r="E631" s="2"/>
    </row>
    <row r="632" spans="4:5" ht="14.25" customHeight="1" x14ac:dyDescent="0.55000000000000004">
      <c r="D632" s="2"/>
      <c r="E632" s="2"/>
    </row>
    <row r="633" spans="4:5" ht="14.25" customHeight="1" x14ac:dyDescent="0.55000000000000004">
      <c r="D633" s="2"/>
      <c r="E633" s="2"/>
    </row>
    <row r="634" spans="4:5" ht="14.25" customHeight="1" x14ac:dyDescent="0.55000000000000004">
      <c r="D634" s="2"/>
      <c r="E634" s="2"/>
    </row>
    <row r="635" spans="4:5" ht="14.25" customHeight="1" x14ac:dyDescent="0.55000000000000004">
      <c r="D635" s="2"/>
      <c r="E635" s="2"/>
    </row>
    <row r="636" spans="4:5" ht="14.25" customHeight="1" x14ac:dyDescent="0.55000000000000004">
      <c r="D636" s="2"/>
      <c r="E636" s="2"/>
    </row>
    <row r="637" spans="4:5" ht="14.25" customHeight="1" x14ac:dyDescent="0.55000000000000004">
      <c r="D637" s="2"/>
      <c r="E637" s="2"/>
    </row>
    <row r="638" spans="4:5" ht="14.25" customHeight="1" x14ac:dyDescent="0.55000000000000004">
      <c r="D638" s="2"/>
      <c r="E638" s="2"/>
    </row>
    <row r="639" spans="4:5" ht="14.25" customHeight="1" x14ac:dyDescent="0.55000000000000004">
      <c r="D639" s="2"/>
      <c r="E639" s="2"/>
    </row>
    <row r="640" spans="4:5" ht="14.25" customHeight="1" x14ac:dyDescent="0.55000000000000004">
      <c r="D640" s="2"/>
      <c r="E640" s="2"/>
    </row>
    <row r="641" spans="4:5" ht="14.25" customHeight="1" x14ac:dyDescent="0.55000000000000004">
      <c r="D641" s="2"/>
      <c r="E641" s="2"/>
    </row>
    <row r="642" spans="4:5" ht="14.25" customHeight="1" x14ac:dyDescent="0.55000000000000004">
      <c r="D642" s="2"/>
      <c r="E642" s="2"/>
    </row>
    <row r="643" spans="4:5" ht="14.25" customHeight="1" x14ac:dyDescent="0.55000000000000004">
      <c r="D643" s="2"/>
      <c r="E643" s="2"/>
    </row>
    <row r="644" spans="4:5" ht="14.25" customHeight="1" x14ac:dyDescent="0.55000000000000004">
      <c r="D644" s="2"/>
      <c r="E644" s="2"/>
    </row>
    <row r="645" spans="4:5" ht="14.25" customHeight="1" x14ac:dyDescent="0.55000000000000004">
      <c r="D645" s="2"/>
      <c r="E645" s="2"/>
    </row>
    <row r="646" spans="4:5" ht="14.25" customHeight="1" x14ac:dyDescent="0.55000000000000004">
      <c r="D646" s="2"/>
      <c r="E646" s="2"/>
    </row>
    <row r="647" spans="4:5" ht="14.25" customHeight="1" x14ac:dyDescent="0.55000000000000004">
      <c r="D647" s="2"/>
      <c r="E647" s="2"/>
    </row>
    <row r="648" spans="4:5" ht="14.25" customHeight="1" x14ac:dyDescent="0.55000000000000004">
      <c r="D648" s="2"/>
      <c r="E648" s="2"/>
    </row>
    <row r="649" spans="4:5" ht="14.25" customHeight="1" x14ac:dyDescent="0.55000000000000004">
      <c r="D649" s="2"/>
      <c r="E649" s="2"/>
    </row>
    <row r="650" spans="4:5" ht="14.25" customHeight="1" x14ac:dyDescent="0.55000000000000004">
      <c r="D650" s="2"/>
      <c r="E650" s="2"/>
    </row>
    <row r="651" spans="4:5" ht="14.25" customHeight="1" x14ac:dyDescent="0.55000000000000004">
      <c r="D651" s="2"/>
      <c r="E651" s="2"/>
    </row>
    <row r="652" spans="4:5" ht="14.25" customHeight="1" x14ac:dyDescent="0.55000000000000004">
      <c r="D652" s="2"/>
      <c r="E652" s="2"/>
    </row>
    <row r="653" spans="4:5" ht="14.25" customHeight="1" x14ac:dyDescent="0.55000000000000004">
      <c r="D653" s="2"/>
      <c r="E653" s="2"/>
    </row>
    <row r="654" spans="4:5" ht="14.25" customHeight="1" x14ac:dyDescent="0.55000000000000004">
      <c r="D654" s="2"/>
      <c r="E654" s="2"/>
    </row>
    <row r="655" spans="4:5" ht="14.25" customHeight="1" x14ac:dyDescent="0.55000000000000004">
      <c r="D655" s="2"/>
      <c r="E655" s="2"/>
    </row>
    <row r="656" spans="4:5" ht="14.25" customHeight="1" x14ac:dyDescent="0.55000000000000004">
      <c r="D656" s="2"/>
      <c r="E656" s="2"/>
    </row>
    <row r="657" spans="4:5" ht="14.25" customHeight="1" x14ac:dyDescent="0.55000000000000004">
      <c r="D657" s="2"/>
      <c r="E657" s="2"/>
    </row>
    <row r="658" spans="4:5" ht="14.25" customHeight="1" x14ac:dyDescent="0.55000000000000004">
      <c r="D658" s="2"/>
      <c r="E658" s="2"/>
    </row>
    <row r="659" spans="4:5" ht="14.25" customHeight="1" x14ac:dyDescent="0.55000000000000004">
      <c r="D659" s="2"/>
      <c r="E659" s="2"/>
    </row>
    <row r="660" spans="4:5" ht="14.25" customHeight="1" x14ac:dyDescent="0.55000000000000004">
      <c r="D660" s="2"/>
      <c r="E660" s="2"/>
    </row>
    <row r="661" spans="4:5" ht="14.25" customHeight="1" x14ac:dyDescent="0.55000000000000004">
      <c r="D661" s="2"/>
      <c r="E661" s="2"/>
    </row>
    <row r="662" spans="4:5" ht="14.25" customHeight="1" x14ac:dyDescent="0.55000000000000004">
      <c r="D662" s="2"/>
      <c r="E662" s="2"/>
    </row>
    <row r="663" spans="4:5" ht="14.25" customHeight="1" x14ac:dyDescent="0.55000000000000004">
      <c r="D663" s="2"/>
      <c r="E663" s="2"/>
    </row>
    <row r="664" spans="4:5" ht="14.25" customHeight="1" x14ac:dyDescent="0.55000000000000004">
      <c r="D664" s="2"/>
      <c r="E664" s="2"/>
    </row>
    <row r="665" spans="4:5" ht="14.25" customHeight="1" x14ac:dyDescent="0.55000000000000004">
      <c r="D665" s="2"/>
      <c r="E665" s="2"/>
    </row>
    <row r="666" spans="4:5" ht="14.25" customHeight="1" x14ac:dyDescent="0.55000000000000004">
      <c r="D666" s="2"/>
      <c r="E666" s="2"/>
    </row>
    <row r="667" spans="4:5" ht="14.25" customHeight="1" x14ac:dyDescent="0.55000000000000004">
      <c r="D667" s="2"/>
      <c r="E667" s="2"/>
    </row>
    <row r="668" spans="4:5" ht="14.25" customHeight="1" x14ac:dyDescent="0.55000000000000004">
      <c r="D668" s="2"/>
      <c r="E668" s="2"/>
    </row>
    <row r="669" spans="4:5" ht="14.25" customHeight="1" x14ac:dyDescent="0.55000000000000004">
      <c r="D669" s="2"/>
      <c r="E669" s="2"/>
    </row>
    <row r="670" spans="4:5" ht="14.25" customHeight="1" x14ac:dyDescent="0.55000000000000004">
      <c r="D670" s="2"/>
      <c r="E670" s="2"/>
    </row>
    <row r="671" spans="4:5" ht="14.25" customHeight="1" x14ac:dyDescent="0.55000000000000004">
      <c r="D671" s="2"/>
      <c r="E671" s="2"/>
    </row>
    <row r="672" spans="4:5" ht="14.25" customHeight="1" x14ac:dyDescent="0.55000000000000004">
      <c r="D672" s="2"/>
      <c r="E672" s="2"/>
    </row>
    <row r="673" spans="4:5" ht="14.25" customHeight="1" x14ac:dyDescent="0.55000000000000004">
      <c r="D673" s="2"/>
      <c r="E673" s="2"/>
    </row>
    <row r="674" spans="4:5" ht="14.25" customHeight="1" x14ac:dyDescent="0.55000000000000004">
      <c r="D674" s="2"/>
      <c r="E674" s="2"/>
    </row>
    <row r="675" spans="4:5" ht="14.25" customHeight="1" x14ac:dyDescent="0.55000000000000004">
      <c r="D675" s="2"/>
      <c r="E675" s="2"/>
    </row>
    <row r="676" spans="4:5" ht="14.25" customHeight="1" x14ac:dyDescent="0.55000000000000004">
      <c r="D676" s="2"/>
      <c r="E676" s="2"/>
    </row>
    <row r="677" spans="4:5" ht="14.25" customHeight="1" x14ac:dyDescent="0.55000000000000004">
      <c r="D677" s="2"/>
      <c r="E677" s="2"/>
    </row>
    <row r="678" spans="4:5" ht="14.25" customHeight="1" x14ac:dyDescent="0.55000000000000004">
      <c r="D678" s="2"/>
      <c r="E678" s="2"/>
    </row>
    <row r="679" spans="4:5" ht="14.25" customHeight="1" x14ac:dyDescent="0.55000000000000004">
      <c r="D679" s="2"/>
      <c r="E679" s="2"/>
    </row>
    <row r="680" spans="4:5" ht="14.25" customHeight="1" x14ac:dyDescent="0.55000000000000004">
      <c r="D680" s="2"/>
      <c r="E680" s="2"/>
    </row>
    <row r="681" spans="4:5" ht="14.25" customHeight="1" x14ac:dyDescent="0.55000000000000004">
      <c r="D681" s="2"/>
      <c r="E681" s="2"/>
    </row>
    <row r="682" spans="4:5" ht="14.25" customHeight="1" x14ac:dyDescent="0.55000000000000004">
      <c r="D682" s="2"/>
      <c r="E682" s="2"/>
    </row>
    <row r="683" spans="4:5" ht="14.25" customHeight="1" x14ac:dyDescent="0.55000000000000004">
      <c r="D683" s="2"/>
      <c r="E683" s="2"/>
    </row>
    <row r="684" spans="4:5" ht="14.25" customHeight="1" x14ac:dyDescent="0.55000000000000004">
      <c r="D684" s="2"/>
      <c r="E684" s="2"/>
    </row>
    <row r="685" spans="4:5" ht="14.25" customHeight="1" x14ac:dyDescent="0.55000000000000004">
      <c r="D685" s="2"/>
      <c r="E685" s="2"/>
    </row>
    <row r="686" spans="4:5" ht="14.25" customHeight="1" x14ac:dyDescent="0.55000000000000004">
      <c r="D686" s="2"/>
      <c r="E686" s="2"/>
    </row>
    <row r="687" spans="4:5" ht="14.25" customHeight="1" x14ac:dyDescent="0.55000000000000004">
      <c r="D687" s="2"/>
      <c r="E687" s="2"/>
    </row>
    <row r="688" spans="4:5" ht="14.25" customHeight="1" x14ac:dyDescent="0.55000000000000004">
      <c r="D688" s="2"/>
      <c r="E688" s="2"/>
    </row>
    <row r="689" spans="4:5" ht="14.25" customHeight="1" x14ac:dyDescent="0.55000000000000004">
      <c r="D689" s="2"/>
      <c r="E689" s="2"/>
    </row>
    <row r="690" spans="4:5" ht="14.25" customHeight="1" x14ac:dyDescent="0.55000000000000004">
      <c r="D690" s="2"/>
      <c r="E690" s="2"/>
    </row>
    <row r="691" spans="4:5" ht="14.25" customHeight="1" x14ac:dyDescent="0.55000000000000004">
      <c r="D691" s="2"/>
      <c r="E691" s="2"/>
    </row>
    <row r="692" spans="4:5" ht="14.25" customHeight="1" x14ac:dyDescent="0.55000000000000004">
      <c r="D692" s="2"/>
      <c r="E692" s="2"/>
    </row>
    <row r="693" spans="4:5" ht="14.25" customHeight="1" x14ac:dyDescent="0.55000000000000004">
      <c r="D693" s="2"/>
      <c r="E693" s="2"/>
    </row>
    <row r="694" spans="4:5" ht="14.25" customHeight="1" x14ac:dyDescent="0.55000000000000004">
      <c r="D694" s="2"/>
      <c r="E694" s="2"/>
    </row>
    <row r="695" spans="4:5" ht="14.25" customHeight="1" x14ac:dyDescent="0.55000000000000004">
      <c r="D695" s="2"/>
      <c r="E695" s="2"/>
    </row>
    <row r="696" spans="4:5" ht="14.25" customHeight="1" x14ac:dyDescent="0.55000000000000004">
      <c r="D696" s="2"/>
      <c r="E696" s="2"/>
    </row>
    <row r="697" spans="4:5" ht="14.25" customHeight="1" x14ac:dyDescent="0.55000000000000004">
      <c r="D697" s="2"/>
      <c r="E697" s="2"/>
    </row>
    <row r="698" spans="4:5" ht="14.25" customHeight="1" x14ac:dyDescent="0.55000000000000004">
      <c r="D698" s="2"/>
      <c r="E698" s="2"/>
    </row>
    <row r="699" spans="4:5" ht="14.25" customHeight="1" x14ac:dyDescent="0.55000000000000004">
      <c r="D699" s="2"/>
      <c r="E699" s="2"/>
    </row>
    <row r="700" spans="4:5" ht="14.25" customHeight="1" x14ac:dyDescent="0.55000000000000004">
      <c r="D700" s="2"/>
      <c r="E700" s="2"/>
    </row>
    <row r="701" spans="4:5" ht="14.25" customHeight="1" x14ac:dyDescent="0.55000000000000004">
      <c r="D701" s="2"/>
      <c r="E701" s="2"/>
    </row>
    <row r="702" spans="4:5" ht="14.25" customHeight="1" x14ac:dyDescent="0.55000000000000004">
      <c r="D702" s="2"/>
      <c r="E702" s="2"/>
    </row>
    <row r="703" spans="4:5" ht="14.25" customHeight="1" x14ac:dyDescent="0.55000000000000004">
      <c r="D703" s="2"/>
      <c r="E703" s="2"/>
    </row>
    <row r="704" spans="4:5" ht="14.25" customHeight="1" x14ac:dyDescent="0.55000000000000004">
      <c r="D704" s="2"/>
      <c r="E704" s="2"/>
    </row>
    <row r="705" spans="4:5" ht="14.25" customHeight="1" x14ac:dyDescent="0.55000000000000004">
      <c r="D705" s="2"/>
      <c r="E705" s="2"/>
    </row>
    <row r="706" spans="4:5" ht="14.25" customHeight="1" x14ac:dyDescent="0.55000000000000004">
      <c r="D706" s="2"/>
      <c r="E706" s="2"/>
    </row>
    <row r="707" spans="4:5" ht="14.25" customHeight="1" x14ac:dyDescent="0.55000000000000004">
      <c r="D707" s="2"/>
      <c r="E707" s="2"/>
    </row>
    <row r="708" spans="4:5" ht="14.25" customHeight="1" x14ac:dyDescent="0.55000000000000004">
      <c r="D708" s="2"/>
      <c r="E708" s="2"/>
    </row>
    <row r="709" spans="4:5" ht="14.25" customHeight="1" x14ac:dyDescent="0.55000000000000004">
      <c r="D709" s="2"/>
      <c r="E709" s="2"/>
    </row>
    <row r="710" spans="4:5" ht="14.25" customHeight="1" x14ac:dyDescent="0.55000000000000004">
      <c r="D710" s="2"/>
      <c r="E710" s="2"/>
    </row>
    <row r="711" spans="4:5" ht="14.25" customHeight="1" x14ac:dyDescent="0.55000000000000004">
      <c r="D711" s="2"/>
      <c r="E711" s="2"/>
    </row>
    <row r="712" spans="4:5" ht="14.25" customHeight="1" x14ac:dyDescent="0.55000000000000004">
      <c r="D712" s="2"/>
      <c r="E712" s="2"/>
    </row>
    <row r="713" spans="4:5" ht="14.25" customHeight="1" x14ac:dyDescent="0.55000000000000004">
      <c r="D713" s="2"/>
      <c r="E713" s="2"/>
    </row>
    <row r="714" spans="4:5" ht="14.25" customHeight="1" x14ac:dyDescent="0.55000000000000004">
      <c r="D714" s="2"/>
      <c r="E714" s="2"/>
    </row>
    <row r="715" spans="4:5" ht="14.25" customHeight="1" x14ac:dyDescent="0.55000000000000004">
      <c r="D715" s="2"/>
      <c r="E715" s="2"/>
    </row>
    <row r="716" spans="4:5" ht="14.25" customHeight="1" x14ac:dyDescent="0.55000000000000004">
      <c r="D716" s="2"/>
      <c r="E716" s="2"/>
    </row>
    <row r="717" spans="4:5" ht="14.25" customHeight="1" x14ac:dyDescent="0.55000000000000004">
      <c r="D717" s="2"/>
      <c r="E717" s="2"/>
    </row>
    <row r="718" spans="4:5" ht="14.25" customHeight="1" x14ac:dyDescent="0.55000000000000004">
      <c r="D718" s="2"/>
      <c r="E718" s="2"/>
    </row>
    <row r="719" spans="4:5" ht="14.25" customHeight="1" x14ac:dyDescent="0.55000000000000004">
      <c r="D719" s="2"/>
      <c r="E719" s="2"/>
    </row>
    <row r="720" spans="4:5" ht="14.25" customHeight="1" x14ac:dyDescent="0.55000000000000004">
      <c r="D720" s="2"/>
      <c r="E720" s="2"/>
    </row>
    <row r="721" spans="4:5" ht="14.25" customHeight="1" x14ac:dyDescent="0.55000000000000004">
      <c r="D721" s="2"/>
      <c r="E721" s="2"/>
    </row>
    <row r="722" spans="4:5" ht="14.25" customHeight="1" x14ac:dyDescent="0.55000000000000004">
      <c r="D722" s="2"/>
      <c r="E722" s="2"/>
    </row>
    <row r="723" spans="4:5" ht="14.25" customHeight="1" x14ac:dyDescent="0.55000000000000004">
      <c r="D723" s="2"/>
      <c r="E723" s="2"/>
    </row>
    <row r="724" spans="4:5" ht="14.25" customHeight="1" x14ac:dyDescent="0.55000000000000004">
      <c r="D724" s="2"/>
      <c r="E724" s="2"/>
    </row>
    <row r="725" spans="4:5" ht="14.25" customHeight="1" x14ac:dyDescent="0.55000000000000004">
      <c r="D725" s="2"/>
      <c r="E725" s="2"/>
    </row>
    <row r="726" spans="4:5" ht="14.25" customHeight="1" x14ac:dyDescent="0.55000000000000004">
      <c r="D726" s="2"/>
      <c r="E726" s="2"/>
    </row>
    <row r="727" spans="4:5" ht="14.25" customHeight="1" x14ac:dyDescent="0.55000000000000004">
      <c r="D727" s="2"/>
      <c r="E727" s="2"/>
    </row>
    <row r="728" spans="4:5" ht="14.25" customHeight="1" x14ac:dyDescent="0.55000000000000004">
      <c r="D728" s="2"/>
      <c r="E728" s="2"/>
    </row>
    <row r="729" spans="4:5" ht="14.25" customHeight="1" x14ac:dyDescent="0.55000000000000004">
      <c r="D729" s="2"/>
      <c r="E729" s="2"/>
    </row>
    <row r="730" spans="4:5" ht="14.25" customHeight="1" x14ac:dyDescent="0.55000000000000004">
      <c r="D730" s="2"/>
      <c r="E730" s="2"/>
    </row>
    <row r="731" spans="4:5" ht="14.25" customHeight="1" x14ac:dyDescent="0.55000000000000004">
      <c r="D731" s="2"/>
      <c r="E731" s="2"/>
    </row>
    <row r="732" spans="4:5" ht="14.25" customHeight="1" x14ac:dyDescent="0.55000000000000004">
      <c r="D732" s="2"/>
      <c r="E732" s="2"/>
    </row>
    <row r="733" spans="4:5" ht="14.25" customHeight="1" x14ac:dyDescent="0.55000000000000004">
      <c r="D733" s="2"/>
      <c r="E733" s="2"/>
    </row>
    <row r="734" spans="4:5" ht="14.25" customHeight="1" x14ac:dyDescent="0.55000000000000004">
      <c r="D734" s="2"/>
      <c r="E734" s="2"/>
    </row>
    <row r="735" spans="4:5" ht="14.25" customHeight="1" x14ac:dyDescent="0.55000000000000004">
      <c r="D735" s="2"/>
      <c r="E735" s="2"/>
    </row>
    <row r="736" spans="4:5" ht="14.25" customHeight="1" x14ac:dyDescent="0.55000000000000004">
      <c r="D736" s="2"/>
      <c r="E736" s="2"/>
    </row>
    <row r="737" spans="4:5" ht="14.25" customHeight="1" x14ac:dyDescent="0.55000000000000004">
      <c r="D737" s="2"/>
      <c r="E737" s="2"/>
    </row>
    <row r="738" spans="4:5" ht="14.25" customHeight="1" x14ac:dyDescent="0.55000000000000004">
      <c r="D738" s="2"/>
      <c r="E738" s="2"/>
    </row>
    <row r="739" spans="4:5" ht="14.25" customHeight="1" x14ac:dyDescent="0.55000000000000004">
      <c r="D739" s="2"/>
      <c r="E739" s="2"/>
    </row>
    <row r="740" spans="4:5" ht="14.25" customHeight="1" x14ac:dyDescent="0.55000000000000004">
      <c r="D740" s="2"/>
      <c r="E740" s="2"/>
    </row>
    <row r="741" spans="4:5" ht="14.25" customHeight="1" x14ac:dyDescent="0.55000000000000004">
      <c r="D741" s="2"/>
      <c r="E741" s="2"/>
    </row>
    <row r="742" spans="4:5" ht="14.25" customHeight="1" x14ac:dyDescent="0.55000000000000004">
      <c r="D742" s="2"/>
      <c r="E742" s="2"/>
    </row>
    <row r="743" spans="4:5" ht="14.25" customHeight="1" x14ac:dyDescent="0.55000000000000004">
      <c r="D743" s="2"/>
      <c r="E743" s="2"/>
    </row>
    <row r="744" spans="4:5" ht="14.25" customHeight="1" x14ac:dyDescent="0.55000000000000004">
      <c r="D744" s="2"/>
      <c r="E744" s="2"/>
    </row>
    <row r="745" spans="4:5" ht="14.25" customHeight="1" x14ac:dyDescent="0.55000000000000004">
      <c r="D745" s="2"/>
      <c r="E745" s="2"/>
    </row>
    <row r="746" spans="4:5" ht="14.25" customHeight="1" x14ac:dyDescent="0.55000000000000004">
      <c r="D746" s="2"/>
      <c r="E746" s="2"/>
    </row>
    <row r="747" spans="4:5" ht="14.25" customHeight="1" x14ac:dyDescent="0.55000000000000004">
      <c r="D747" s="2"/>
      <c r="E747" s="2"/>
    </row>
    <row r="748" spans="4:5" ht="14.25" customHeight="1" x14ac:dyDescent="0.55000000000000004">
      <c r="D748" s="2"/>
      <c r="E748" s="2"/>
    </row>
    <row r="749" spans="4:5" ht="14.25" customHeight="1" x14ac:dyDescent="0.55000000000000004">
      <c r="D749" s="2"/>
      <c r="E749" s="2"/>
    </row>
    <row r="750" spans="4:5" ht="14.25" customHeight="1" x14ac:dyDescent="0.55000000000000004">
      <c r="D750" s="2"/>
      <c r="E750" s="2"/>
    </row>
    <row r="751" spans="4:5" ht="14.25" customHeight="1" x14ac:dyDescent="0.55000000000000004">
      <c r="D751" s="2"/>
      <c r="E751" s="2"/>
    </row>
    <row r="752" spans="4:5" ht="14.25" customHeight="1" x14ac:dyDescent="0.55000000000000004">
      <c r="D752" s="2"/>
      <c r="E752" s="2"/>
    </row>
    <row r="753" spans="4:5" ht="14.25" customHeight="1" x14ac:dyDescent="0.55000000000000004">
      <c r="D753" s="2"/>
      <c r="E753" s="2"/>
    </row>
    <row r="754" spans="4:5" ht="14.25" customHeight="1" x14ac:dyDescent="0.55000000000000004">
      <c r="D754" s="2"/>
      <c r="E754" s="2"/>
    </row>
    <row r="755" spans="4:5" ht="14.25" customHeight="1" x14ac:dyDescent="0.55000000000000004">
      <c r="D755" s="2"/>
      <c r="E755" s="2"/>
    </row>
    <row r="756" spans="4:5" ht="14.25" customHeight="1" x14ac:dyDescent="0.55000000000000004">
      <c r="D756" s="2"/>
      <c r="E756" s="2"/>
    </row>
    <row r="757" spans="4:5" ht="14.25" customHeight="1" x14ac:dyDescent="0.55000000000000004">
      <c r="D757" s="2"/>
      <c r="E757" s="2"/>
    </row>
    <row r="758" spans="4:5" ht="14.25" customHeight="1" x14ac:dyDescent="0.55000000000000004">
      <c r="D758" s="2"/>
      <c r="E758" s="2"/>
    </row>
    <row r="759" spans="4:5" ht="14.25" customHeight="1" x14ac:dyDescent="0.55000000000000004">
      <c r="D759" s="2"/>
      <c r="E759" s="2"/>
    </row>
    <row r="760" spans="4:5" ht="14.25" customHeight="1" x14ac:dyDescent="0.55000000000000004">
      <c r="D760" s="2"/>
      <c r="E760" s="2"/>
    </row>
    <row r="761" spans="4:5" ht="14.25" customHeight="1" x14ac:dyDescent="0.55000000000000004">
      <c r="D761" s="2"/>
      <c r="E761" s="2"/>
    </row>
    <row r="762" spans="4:5" ht="14.25" customHeight="1" x14ac:dyDescent="0.55000000000000004">
      <c r="D762" s="2"/>
      <c r="E762" s="2"/>
    </row>
    <row r="763" spans="4:5" ht="14.25" customHeight="1" x14ac:dyDescent="0.55000000000000004">
      <c r="D763" s="2"/>
      <c r="E763" s="2"/>
    </row>
    <row r="764" spans="4:5" ht="14.25" customHeight="1" x14ac:dyDescent="0.55000000000000004">
      <c r="D764" s="2"/>
      <c r="E764" s="2"/>
    </row>
    <row r="765" spans="4:5" ht="14.25" customHeight="1" x14ac:dyDescent="0.55000000000000004">
      <c r="D765" s="2"/>
      <c r="E765" s="2"/>
    </row>
    <row r="766" spans="4:5" ht="14.25" customHeight="1" x14ac:dyDescent="0.55000000000000004">
      <c r="D766" s="2"/>
      <c r="E766" s="2"/>
    </row>
    <row r="767" spans="4:5" ht="14.25" customHeight="1" x14ac:dyDescent="0.55000000000000004">
      <c r="D767" s="2"/>
      <c r="E767" s="2"/>
    </row>
    <row r="768" spans="4:5" ht="14.25" customHeight="1" x14ac:dyDescent="0.55000000000000004">
      <c r="D768" s="2"/>
      <c r="E768" s="2"/>
    </row>
    <row r="769" spans="4:5" ht="14.25" customHeight="1" x14ac:dyDescent="0.55000000000000004">
      <c r="D769" s="2"/>
      <c r="E769" s="2"/>
    </row>
    <row r="770" spans="4:5" ht="14.25" customHeight="1" x14ac:dyDescent="0.55000000000000004">
      <c r="D770" s="2"/>
      <c r="E770" s="2"/>
    </row>
    <row r="771" spans="4:5" ht="14.25" customHeight="1" x14ac:dyDescent="0.55000000000000004">
      <c r="D771" s="2"/>
      <c r="E771" s="2"/>
    </row>
    <row r="772" spans="4:5" ht="14.25" customHeight="1" x14ac:dyDescent="0.55000000000000004">
      <c r="D772" s="2"/>
      <c r="E772" s="2"/>
    </row>
    <row r="773" spans="4:5" ht="14.25" customHeight="1" x14ac:dyDescent="0.55000000000000004">
      <c r="D773" s="2"/>
      <c r="E773" s="2"/>
    </row>
    <row r="774" spans="4:5" ht="14.25" customHeight="1" x14ac:dyDescent="0.55000000000000004">
      <c r="D774" s="2"/>
      <c r="E774" s="2"/>
    </row>
    <row r="775" spans="4:5" ht="14.25" customHeight="1" x14ac:dyDescent="0.55000000000000004">
      <c r="D775" s="2"/>
      <c r="E775" s="2"/>
    </row>
    <row r="776" spans="4:5" ht="14.25" customHeight="1" x14ac:dyDescent="0.55000000000000004">
      <c r="D776" s="2"/>
      <c r="E776" s="2"/>
    </row>
    <row r="777" spans="4:5" ht="14.25" customHeight="1" x14ac:dyDescent="0.55000000000000004">
      <c r="D777" s="2"/>
      <c r="E777" s="2"/>
    </row>
    <row r="778" spans="4:5" ht="14.25" customHeight="1" x14ac:dyDescent="0.55000000000000004">
      <c r="D778" s="2"/>
      <c r="E778" s="2"/>
    </row>
    <row r="779" spans="4:5" ht="14.25" customHeight="1" x14ac:dyDescent="0.55000000000000004">
      <c r="D779" s="2"/>
      <c r="E779" s="2"/>
    </row>
    <row r="780" spans="4:5" ht="14.25" customHeight="1" x14ac:dyDescent="0.55000000000000004">
      <c r="D780" s="2"/>
      <c r="E780" s="2"/>
    </row>
    <row r="781" spans="4:5" ht="14.25" customHeight="1" x14ac:dyDescent="0.55000000000000004">
      <c r="D781" s="2"/>
      <c r="E781" s="2"/>
    </row>
    <row r="782" spans="4:5" ht="14.25" customHeight="1" x14ac:dyDescent="0.55000000000000004">
      <c r="D782" s="2"/>
      <c r="E782" s="2"/>
    </row>
    <row r="783" spans="4:5" ht="14.25" customHeight="1" x14ac:dyDescent="0.55000000000000004">
      <c r="D783" s="2"/>
      <c r="E783" s="2"/>
    </row>
    <row r="784" spans="4:5" ht="14.25" customHeight="1" x14ac:dyDescent="0.55000000000000004">
      <c r="D784" s="2"/>
      <c r="E784" s="2"/>
    </row>
    <row r="785" spans="4:5" ht="14.25" customHeight="1" x14ac:dyDescent="0.55000000000000004">
      <c r="D785" s="2"/>
      <c r="E785" s="2"/>
    </row>
    <row r="786" spans="4:5" ht="14.25" customHeight="1" x14ac:dyDescent="0.55000000000000004">
      <c r="D786" s="2"/>
      <c r="E786" s="2"/>
    </row>
    <row r="787" spans="4:5" ht="14.25" customHeight="1" x14ac:dyDescent="0.55000000000000004">
      <c r="D787" s="2"/>
      <c r="E787" s="2"/>
    </row>
    <row r="788" spans="4:5" ht="14.25" customHeight="1" x14ac:dyDescent="0.55000000000000004">
      <c r="D788" s="2"/>
      <c r="E788" s="2"/>
    </row>
    <row r="789" spans="4:5" ht="14.25" customHeight="1" x14ac:dyDescent="0.55000000000000004">
      <c r="D789" s="2"/>
      <c r="E789" s="2"/>
    </row>
    <row r="790" spans="4:5" ht="14.25" customHeight="1" x14ac:dyDescent="0.55000000000000004">
      <c r="D790" s="2"/>
      <c r="E790" s="2"/>
    </row>
    <row r="791" spans="4:5" ht="14.25" customHeight="1" x14ac:dyDescent="0.55000000000000004">
      <c r="D791" s="2"/>
      <c r="E791" s="2"/>
    </row>
    <row r="792" spans="4:5" ht="14.25" customHeight="1" x14ac:dyDescent="0.55000000000000004">
      <c r="D792" s="2"/>
      <c r="E792" s="2"/>
    </row>
    <row r="793" spans="4:5" ht="14.25" customHeight="1" x14ac:dyDescent="0.55000000000000004">
      <c r="D793" s="2"/>
      <c r="E793" s="2"/>
    </row>
    <row r="794" spans="4:5" ht="14.25" customHeight="1" x14ac:dyDescent="0.55000000000000004">
      <c r="D794" s="2"/>
      <c r="E794" s="2"/>
    </row>
    <row r="795" spans="4:5" ht="14.25" customHeight="1" x14ac:dyDescent="0.55000000000000004">
      <c r="D795" s="2"/>
      <c r="E795" s="2"/>
    </row>
    <row r="796" spans="4:5" ht="14.25" customHeight="1" x14ac:dyDescent="0.55000000000000004">
      <c r="D796" s="2"/>
      <c r="E796" s="2"/>
    </row>
    <row r="797" spans="4:5" ht="14.25" customHeight="1" x14ac:dyDescent="0.55000000000000004">
      <c r="D797" s="2"/>
      <c r="E797" s="2"/>
    </row>
    <row r="798" spans="4:5" ht="14.25" customHeight="1" x14ac:dyDescent="0.55000000000000004">
      <c r="D798" s="2"/>
      <c r="E798" s="2"/>
    </row>
    <row r="799" spans="4:5" ht="14.25" customHeight="1" x14ac:dyDescent="0.55000000000000004">
      <c r="D799" s="2"/>
      <c r="E799" s="2"/>
    </row>
    <row r="800" spans="4:5" ht="14.25" customHeight="1" x14ac:dyDescent="0.55000000000000004">
      <c r="D800" s="2"/>
      <c r="E800" s="2"/>
    </row>
    <row r="801" spans="4:5" ht="14.25" customHeight="1" x14ac:dyDescent="0.55000000000000004">
      <c r="D801" s="2"/>
      <c r="E801" s="2"/>
    </row>
    <row r="802" spans="4:5" ht="14.25" customHeight="1" x14ac:dyDescent="0.55000000000000004">
      <c r="D802" s="2"/>
      <c r="E802" s="2"/>
    </row>
    <row r="803" spans="4:5" ht="14.25" customHeight="1" x14ac:dyDescent="0.55000000000000004">
      <c r="D803" s="2"/>
      <c r="E803" s="2"/>
    </row>
    <row r="804" spans="4:5" ht="14.25" customHeight="1" x14ac:dyDescent="0.55000000000000004">
      <c r="D804" s="2"/>
      <c r="E804" s="2"/>
    </row>
    <row r="805" spans="4:5" ht="14.25" customHeight="1" x14ac:dyDescent="0.55000000000000004">
      <c r="D805" s="2"/>
      <c r="E805" s="2"/>
    </row>
    <row r="806" spans="4:5" ht="14.25" customHeight="1" x14ac:dyDescent="0.55000000000000004">
      <c r="D806" s="2"/>
      <c r="E806" s="2"/>
    </row>
    <row r="807" spans="4:5" ht="14.25" customHeight="1" x14ac:dyDescent="0.55000000000000004">
      <c r="D807" s="2"/>
      <c r="E807" s="2"/>
    </row>
    <row r="808" spans="4:5" ht="14.25" customHeight="1" x14ac:dyDescent="0.55000000000000004">
      <c r="D808" s="2"/>
      <c r="E808" s="2"/>
    </row>
    <row r="809" spans="4:5" ht="14.25" customHeight="1" x14ac:dyDescent="0.55000000000000004">
      <c r="D809" s="2"/>
      <c r="E809" s="2"/>
    </row>
    <row r="810" spans="4:5" ht="14.25" customHeight="1" x14ac:dyDescent="0.55000000000000004">
      <c r="D810" s="2"/>
      <c r="E810" s="2"/>
    </row>
    <row r="811" spans="4:5" ht="14.25" customHeight="1" x14ac:dyDescent="0.55000000000000004">
      <c r="D811" s="2"/>
      <c r="E811" s="2"/>
    </row>
    <row r="812" spans="4:5" ht="14.25" customHeight="1" x14ac:dyDescent="0.55000000000000004">
      <c r="D812" s="2"/>
      <c r="E812" s="2"/>
    </row>
    <row r="813" spans="4:5" ht="14.25" customHeight="1" x14ac:dyDescent="0.55000000000000004">
      <c r="D813" s="2"/>
      <c r="E813" s="2"/>
    </row>
    <row r="814" spans="4:5" ht="14.25" customHeight="1" x14ac:dyDescent="0.55000000000000004">
      <c r="D814" s="2"/>
      <c r="E814" s="2"/>
    </row>
    <row r="815" spans="4:5" ht="14.25" customHeight="1" x14ac:dyDescent="0.55000000000000004">
      <c r="D815" s="2"/>
      <c r="E815" s="2"/>
    </row>
    <row r="816" spans="4:5" ht="14.25" customHeight="1" x14ac:dyDescent="0.55000000000000004">
      <c r="D816" s="2"/>
      <c r="E816" s="2"/>
    </row>
    <row r="817" spans="4:5" ht="14.25" customHeight="1" x14ac:dyDescent="0.55000000000000004">
      <c r="D817" s="2"/>
      <c r="E817" s="2"/>
    </row>
    <row r="818" spans="4:5" ht="14.25" customHeight="1" x14ac:dyDescent="0.55000000000000004">
      <c r="D818" s="2"/>
      <c r="E818" s="2"/>
    </row>
    <row r="819" spans="4:5" ht="14.25" customHeight="1" x14ac:dyDescent="0.55000000000000004">
      <c r="D819" s="2"/>
      <c r="E819" s="2"/>
    </row>
    <row r="820" spans="4:5" ht="14.25" customHeight="1" x14ac:dyDescent="0.55000000000000004">
      <c r="D820" s="2"/>
      <c r="E820" s="2"/>
    </row>
    <row r="821" spans="4:5" ht="14.25" customHeight="1" x14ac:dyDescent="0.55000000000000004">
      <c r="D821" s="2"/>
      <c r="E821" s="2"/>
    </row>
    <row r="822" spans="4:5" ht="14.25" customHeight="1" x14ac:dyDescent="0.55000000000000004">
      <c r="D822" s="2"/>
      <c r="E822" s="2"/>
    </row>
    <row r="823" spans="4:5" ht="14.25" customHeight="1" x14ac:dyDescent="0.55000000000000004">
      <c r="D823" s="2"/>
      <c r="E823" s="2"/>
    </row>
    <row r="824" spans="4:5" ht="14.25" customHeight="1" x14ac:dyDescent="0.55000000000000004">
      <c r="D824" s="2"/>
      <c r="E824" s="2"/>
    </row>
    <row r="825" spans="4:5" ht="14.25" customHeight="1" x14ac:dyDescent="0.55000000000000004">
      <c r="D825" s="2"/>
      <c r="E825" s="2"/>
    </row>
    <row r="826" spans="4:5" ht="14.25" customHeight="1" x14ac:dyDescent="0.55000000000000004">
      <c r="D826" s="2"/>
      <c r="E826" s="2"/>
    </row>
    <row r="827" spans="4:5" ht="14.25" customHeight="1" x14ac:dyDescent="0.55000000000000004">
      <c r="D827" s="2"/>
      <c r="E827" s="2"/>
    </row>
    <row r="828" spans="4:5" ht="14.25" customHeight="1" x14ac:dyDescent="0.55000000000000004">
      <c r="D828" s="2"/>
      <c r="E828" s="2"/>
    </row>
    <row r="829" spans="4:5" ht="14.25" customHeight="1" x14ac:dyDescent="0.55000000000000004">
      <c r="D829" s="2"/>
      <c r="E829" s="2"/>
    </row>
    <row r="830" spans="4:5" ht="14.25" customHeight="1" x14ac:dyDescent="0.55000000000000004">
      <c r="D830" s="2"/>
      <c r="E830" s="2"/>
    </row>
    <row r="831" spans="4:5" ht="14.25" customHeight="1" x14ac:dyDescent="0.55000000000000004">
      <c r="D831" s="2"/>
      <c r="E831" s="2"/>
    </row>
    <row r="832" spans="4:5" ht="14.25" customHeight="1" x14ac:dyDescent="0.55000000000000004">
      <c r="D832" s="2"/>
      <c r="E832" s="2"/>
    </row>
    <row r="833" spans="4:5" ht="14.25" customHeight="1" x14ac:dyDescent="0.55000000000000004">
      <c r="D833" s="2"/>
      <c r="E833" s="2"/>
    </row>
    <row r="834" spans="4:5" ht="14.25" customHeight="1" x14ac:dyDescent="0.55000000000000004">
      <c r="D834" s="2"/>
      <c r="E834" s="2"/>
    </row>
    <row r="835" spans="4:5" ht="14.25" customHeight="1" x14ac:dyDescent="0.55000000000000004">
      <c r="D835" s="2"/>
      <c r="E835" s="2"/>
    </row>
    <row r="836" spans="4:5" ht="14.25" customHeight="1" x14ac:dyDescent="0.55000000000000004">
      <c r="D836" s="2"/>
      <c r="E836" s="2"/>
    </row>
    <row r="837" spans="4:5" ht="14.25" customHeight="1" x14ac:dyDescent="0.55000000000000004">
      <c r="D837" s="2"/>
      <c r="E837" s="2"/>
    </row>
    <row r="838" spans="4:5" ht="14.25" customHeight="1" x14ac:dyDescent="0.55000000000000004">
      <c r="D838" s="2"/>
      <c r="E838" s="2"/>
    </row>
    <row r="839" spans="4:5" ht="14.25" customHeight="1" x14ac:dyDescent="0.55000000000000004">
      <c r="D839" s="2"/>
      <c r="E839" s="2"/>
    </row>
    <row r="840" spans="4:5" ht="14.25" customHeight="1" x14ac:dyDescent="0.55000000000000004">
      <c r="D840" s="2"/>
      <c r="E840" s="2"/>
    </row>
    <row r="841" spans="4:5" ht="14.25" customHeight="1" x14ac:dyDescent="0.55000000000000004">
      <c r="D841" s="2"/>
      <c r="E841" s="2"/>
    </row>
    <row r="842" spans="4:5" ht="14.25" customHeight="1" x14ac:dyDescent="0.55000000000000004">
      <c r="D842" s="2"/>
      <c r="E842" s="2"/>
    </row>
    <row r="843" spans="4:5" ht="14.25" customHeight="1" x14ac:dyDescent="0.55000000000000004">
      <c r="D843" s="2"/>
      <c r="E843" s="2"/>
    </row>
    <row r="844" spans="4:5" ht="14.25" customHeight="1" x14ac:dyDescent="0.55000000000000004">
      <c r="D844" s="2"/>
      <c r="E844" s="2"/>
    </row>
    <row r="845" spans="4:5" ht="14.25" customHeight="1" x14ac:dyDescent="0.55000000000000004">
      <c r="D845" s="2"/>
      <c r="E845" s="2"/>
    </row>
    <row r="846" spans="4:5" ht="14.25" customHeight="1" x14ac:dyDescent="0.55000000000000004">
      <c r="D846" s="2"/>
      <c r="E846" s="2"/>
    </row>
    <row r="847" spans="4:5" ht="14.25" customHeight="1" x14ac:dyDescent="0.55000000000000004">
      <c r="D847" s="2"/>
      <c r="E847" s="2"/>
    </row>
    <row r="848" spans="4:5" ht="14.25" customHeight="1" x14ac:dyDescent="0.55000000000000004">
      <c r="D848" s="2"/>
      <c r="E848" s="2"/>
    </row>
    <row r="849" spans="4:5" ht="14.25" customHeight="1" x14ac:dyDescent="0.55000000000000004">
      <c r="D849" s="2"/>
      <c r="E849" s="2"/>
    </row>
    <row r="850" spans="4:5" ht="14.25" customHeight="1" x14ac:dyDescent="0.55000000000000004">
      <c r="D850" s="2"/>
      <c r="E850" s="2"/>
    </row>
    <row r="851" spans="4:5" ht="14.25" customHeight="1" x14ac:dyDescent="0.55000000000000004">
      <c r="D851" s="2"/>
      <c r="E851" s="2"/>
    </row>
    <row r="852" spans="4:5" ht="14.25" customHeight="1" x14ac:dyDescent="0.55000000000000004">
      <c r="D852" s="2"/>
      <c r="E852" s="2"/>
    </row>
    <row r="853" spans="4:5" ht="14.25" customHeight="1" x14ac:dyDescent="0.55000000000000004">
      <c r="D853" s="2"/>
      <c r="E853" s="2"/>
    </row>
    <row r="854" spans="4:5" ht="14.25" customHeight="1" x14ac:dyDescent="0.55000000000000004">
      <c r="D854" s="2"/>
      <c r="E854" s="2"/>
    </row>
    <row r="855" spans="4:5" ht="14.25" customHeight="1" x14ac:dyDescent="0.55000000000000004">
      <c r="D855" s="2"/>
      <c r="E855" s="2"/>
    </row>
    <row r="856" spans="4:5" ht="14.25" customHeight="1" x14ac:dyDescent="0.55000000000000004">
      <c r="D856" s="2"/>
      <c r="E856" s="2"/>
    </row>
    <row r="857" spans="4:5" ht="14.25" customHeight="1" x14ac:dyDescent="0.55000000000000004">
      <c r="D857" s="2"/>
      <c r="E857" s="2"/>
    </row>
    <row r="858" spans="4:5" ht="14.25" customHeight="1" x14ac:dyDescent="0.55000000000000004">
      <c r="D858" s="2"/>
      <c r="E858" s="2"/>
    </row>
    <row r="859" spans="4:5" ht="14.25" customHeight="1" x14ac:dyDescent="0.55000000000000004">
      <c r="D859" s="2"/>
      <c r="E859" s="2"/>
    </row>
    <row r="860" spans="4:5" ht="14.25" customHeight="1" x14ac:dyDescent="0.55000000000000004">
      <c r="D860" s="2"/>
      <c r="E860" s="2"/>
    </row>
    <row r="861" spans="4:5" ht="14.25" customHeight="1" x14ac:dyDescent="0.55000000000000004">
      <c r="D861" s="2"/>
      <c r="E861" s="2"/>
    </row>
    <row r="862" spans="4:5" ht="14.25" customHeight="1" x14ac:dyDescent="0.55000000000000004">
      <c r="D862" s="2"/>
      <c r="E862" s="2"/>
    </row>
    <row r="863" spans="4:5" ht="14.25" customHeight="1" x14ac:dyDescent="0.55000000000000004">
      <c r="D863" s="2"/>
      <c r="E863" s="2"/>
    </row>
    <row r="864" spans="4:5" ht="14.25" customHeight="1" x14ac:dyDescent="0.55000000000000004">
      <c r="D864" s="2"/>
      <c r="E864" s="2"/>
    </row>
    <row r="865" spans="4:5" ht="14.25" customHeight="1" x14ac:dyDescent="0.55000000000000004">
      <c r="D865" s="2"/>
      <c r="E865" s="2"/>
    </row>
    <row r="866" spans="4:5" ht="14.25" customHeight="1" x14ac:dyDescent="0.55000000000000004">
      <c r="D866" s="2"/>
      <c r="E866" s="2"/>
    </row>
    <row r="867" spans="4:5" ht="14.25" customHeight="1" x14ac:dyDescent="0.55000000000000004">
      <c r="D867" s="2"/>
      <c r="E867" s="2"/>
    </row>
    <row r="868" spans="4:5" ht="14.25" customHeight="1" x14ac:dyDescent="0.55000000000000004">
      <c r="D868" s="2"/>
      <c r="E868" s="2"/>
    </row>
    <row r="869" spans="4:5" ht="14.25" customHeight="1" x14ac:dyDescent="0.55000000000000004">
      <c r="D869" s="2"/>
      <c r="E869" s="2"/>
    </row>
    <row r="870" spans="4:5" ht="14.25" customHeight="1" x14ac:dyDescent="0.55000000000000004">
      <c r="D870" s="2"/>
      <c r="E870" s="2"/>
    </row>
    <row r="871" spans="4:5" ht="14.25" customHeight="1" x14ac:dyDescent="0.55000000000000004">
      <c r="D871" s="2"/>
      <c r="E871" s="2"/>
    </row>
    <row r="872" spans="4:5" ht="14.25" customHeight="1" x14ac:dyDescent="0.55000000000000004">
      <c r="D872" s="2"/>
      <c r="E872" s="2"/>
    </row>
    <row r="873" spans="4:5" ht="14.25" customHeight="1" x14ac:dyDescent="0.55000000000000004">
      <c r="D873" s="2"/>
      <c r="E873" s="2"/>
    </row>
    <row r="874" spans="4:5" ht="14.25" customHeight="1" x14ac:dyDescent="0.55000000000000004">
      <c r="D874" s="2"/>
      <c r="E874" s="2"/>
    </row>
    <row r="875" spans="4:5" ht="14.25" customHeight="1" x14ac:dyDescent="0.55000000000000004">
      <c r="D875" s="2"/>
      <c r="E875" s="2"/>
    </row>
    <row r="876" spans="4:5" ht="14.25" customHeight="1" x14ac:dyDescent="0.55000000000000004">
      <c r="D876" s="2"/>
      <c r="E876" s="2"/>
    </row>
    <row r="877" spans="4:5" ht="14.25" customHeight="1" x14ac:dyDescent="0.55000000000000004">
      <c r="D877" s="2"/>
      <c r="E877" s="2"/>
    </row>
    <row r="878" spans="4:5" ht="14.25" customHeight="1" x14ac:dyDescent="0.55000000000000004">
      <c r="D878" s="2"/>
      <c r="E878" s="2"/>
    </row>
    <row r="879" spans="4:5" ht="14.25" customHeight="1" x14ac:dyDescent="0.55000000000000004">
      <c r="D879" s="2"/>
      <c r="E879" s="2"/>
    </row>
    <row r="880" spans="4:5" ht="14.25" customHeight="1" x14ac:dyDescent="0.55000000000000004">
      <c r="D880" s="2"/>
      <c r="E880" s="2"/>
    </row>
    <row r="881" spans="4:5" ht="14.25" customHeight="1" x14ac:dyDescent="0.55000000000000004">
      <c r="D881" s="2"/>
      <c r="E881" s="2"/>
    </row>
    <row r="882" spans="4:5" ht="14.25" customHeight="1" x14ac:dyDescent="0.55000000000000004">
      <c r="D882" s="2"/>
      <c r="E882" s="2"/>
    </row>
    <row r="883" spans="4:5" ht="14.25" customHeight="1" x14ac:dyDescent="0.55000000000000004">
      <c r="D883" s="2"/>
      <c r="E883" s="2"/>
    </row>
    <row r="884" spans="4:5" ht="14.25" customHeight="1" x14ac:dyDescent="0.55000000000000004">
      <c r="D884" s="2"/>
      <c r="E884" s="2"/>
    </row>
    <row r="885" spans="4:5" ht="14.25" customHeight="1" x14ac:dyDescent="0.55000000000000004">
      <c r="D885" s="2"/>
      <c r="E885" s="2"/>
    </row>
    <row r="886" spans="4:5" ht="14.25" customHeight="1" x14ac:dyDescent="0.55000000000000004">
      <c r="D886" s="2"/>
      <c r="E886" s="2"/>
    </row>
    <row r="887" spans="4:5" ht="14.25" customHeight="1" x14ac:dyDescent="0.55000000000000004">
      <c r="D887" s="2"/>
      <c r="E887" s="2"/>
    </row>
    <row r="888" spans="4:5" ht="14.25" customHeight="1" x14ac:dyDescent="0.55000000000000004">
      <c r="D888" s="2"/>
      <c r="E888" s="2"/>
    </row>
    <row r="889" spans="4:5" ht="14.25" customHeight="1" x14ac:dyDescent="0.55000000000000004">
      <c r="D889" s="2"/>
      <c r="E889" s="2"/>
    </row>
    <row r="890" spans="4:5" ht="14.25" customHeight="1" x14ac:dyDescent="0.55000000000000004">
      <c r="D890" s="2"/>
      <c r="E890" s="2"/>
    </row>
    <row r="891" spans="4:5" ht="14.25" customHeight="1" x14ac:dyDescent="0.55000000000000004">
      <c r="D891" s="2"/>
      <c r="E891" s="2"/>
    </row>
    <row r="892" spans="4:5" ht="14.25" customHeight="1" x14ac:dyDescent="0.55000000000000004">
      <c r="D892" s="2"/>
      <c r="E892" s="2"/>
    </row>
    <row r="893" spans="4:5" ht="14.25" customHeight="1" x14ac:dyDescent="0.55000000000000004">
      <c r="D893" s="2"/>
      <c r="E893" s="2"/>
    </row>
    <row r="894" spans="4:5" ht="14.25" customHeight="1" x14ac:dyDescent="0.55000000000000004">
      <c r="D894" s="2"/>
      <c r="E894" s="2"/>
    </row>
    <row r="895" spans="4:5" ht="14.25" customHeight="1" x14ac:dyDescent="0.55000000000000004">
      <c r="D895" s="2"/>
      <c r="E895" s="2"/>
    </row>
    <row r="896" spans="4:5" ht="14.25" customHeight="1" x14ac:dyDescent="0.55000000000000004">
      <c r="D896" s="2"/>
      <c r="E896" s="2"/>
    </row>
    <row r="897" spans="4:5" ht="14.25" customHeight="1" x14ac:dyDescent="0.55000000000000004">
      <c r="D897" s="2"/>
      <c r="E897" s="2"/>
    </row>
    <row r="898" spans="4:5" ht="14.25" customHeight="1" x14ac:dyDescent="0.55000000000000004">
      <c r="D898" s="2"/>
      <c r="E898" s="2"/>
    </row>
    <row r="899" spans="4:5" ht="14.25" customHeight="1" x14ac:dyDescent="0.55000000000000004">
      <c r="D899" s="2"/>
      <c r="E899" s="2"/>
    </row>
    <row r="900" spans="4:5" ht="14.25" customHeight="1" x14ac:dyDescent="0.55000000000000004">
      <c r="D900" s="2"/>
      <c r="E900" s="2"/>
    </row>
    <row r="901" spans="4:5" ht="14.25" customHeight="1" x14ac:dyDescent="0.55000000000000004">
      <c r="D901" s="2"/>
      <c r="E901" s="2"/>
    </row>
    <row r="902" spans="4:5" ht="14.25" customHeight="1" x14ac:dyDescent="0.55000000000000004">
      <c r="D902" s="2"/>
      <c r="E902" s="2"/>
    </row>
    <row r="903" spans="4:5" ht="14.25" customHeight="1" x14ac:dyDescent="0.55000000000000004">
      <c r="D903" s="2"/>
      <c r="E903" s="2"/>
    </row>
    <row r="904" spans="4:5" ht="14.25" customHeight="1" x14ac:dyDescent="0.55000000000000004">
      <c r="D904" s="2"/>
      <c r="E904" s="2"/>
    </row>
    <row r="905" spans="4:5" ht="14.25" customHeight="1" x14ac:dyDescent="0.55000000000000004">
      <c r="D905" s="2"/>
      <c r="E905" s="2"/>
    </row>
    <row r="906" spans="4:5" ht="14.25" customHeight="1" x14ac:dyDescent="0.55000000000000004">
      <c r="D906" s="2"/>
      <c r="E906" s="2"/>
    </row>
    <row r="907" spans="4:5" ht="14.25" customHeight="1" x14ac:dyDescent="0.55000000000000004">
      <c r="D907" s="2"/>
      <c r="E907" s="2"/>
    </row>
    <row r="908" spans="4:5" ht="14.25" customHeight="1" x14ac:dyDescent="0.55000000000000004">
      <c r="D908" s="2"/>
      <c r="E908" s="2"/>
    </row>
    <row r="909" spans="4:5" ht="14.25" customHeight="1" x14ac:dyDescent="0.55000000000000004">
      <c r="D909" s="2"/>
      <c r="E909" s="2"/>
    </row>
    <row r="910" spans="4:5" ht="14.25" customHeight="1" x14ac:dyDescent="0.55000000000000004">
      <c r="D910" s="2"/>
      <c r="E910" s="2"/>
    </row>
    <row r="911" spans="4:5" ht="14.25" customHeight="1" x14ac:dyDescent="0.55000000000000004">
      <c r="D911" s="2"/>
      <c r="E911" s="2"/>
    </row>
    <row r="912" spans="4:5" ht="14.25" customHeight="1" x14ac:dyDescent="0.55000000000000004">
      <c r="D912" s="2"/>
      <c r="E912" s="2"/>
    </row>
    <row r="913" spans="4:5" ht="14.25" customHeight="1" x14ac:dyDescent="0.55000000000000004">
      <c r="D913" s="2"/>
      <c r="E913" s="2"/>
    </row>
    <row r="914" spans="4:5" ht="14.25" customHeight="1" x14ac:dyDescent="0.55000000000000004">
      <c r="D914" s="2"/>
      <c r="E914" s="2"/>
    </row>
    <row r="915" spans="4:5" ht="14.25" customHeight="1" x14ac:dyDescent="0.55000000000000004">
      <c r="D915" s="2"/>
      <c r="E915" s="2"/>
    </row>
    <row r="916" spans="4:5" ht="14.25" customHeight="1" x14ac:dyDescent="0.55000000000000004">
      <c r="D916" s="2"/>
      <c r="E916" s="2"/>
    </row>
    <row r="917" spans="4:5" ht="14.25" customHeight="1" x14ac:dyDescent="0.55000000000000004">
      <c r="D917" s="2"/>
      <c r="E917" s="2"/>
    </row>
    <row r="918" spans="4:5" ht="14.25" customHeight="1" x14ac:dyDescent="0.55000000000000004">
      <c r="D918" s="2"/>
      <c r="E918" s="2"/>
    </row>
    <row r="919" spans="4:5" ht="14.25" customHeight="1" x14ac:dyDescent="0.55000000000000004">
      <c r="D919" s="2"/>
      <c r="E919" s="2"/>
    </row>
    <row r="920" spans="4:5" ht="14.25" customHeight="1" x14ac:dyDescent="0.55000000000000004">
      <c r="D920" s="2"/>
      <c r="E920" s="2"/>
    </row>
    <row r="921" spans="4:5" ht="14.25" customHeight="1" x14ac:dyDescent="0.55000000000000004">
      <c r="D921" s="2"/>
      <c r="E921" s="2"/>
    </row>
    <row r="922" spans="4:5" ht="14.25" customHeight="1" x14ac:dyDescent="0.55000000000000004">
      <c r="D922" s="2"/>
      <c r="E922" s="2"/>
    </row>
    <row r="923" spans="4:5" ht="14.25" customHeight="1" x14ac:dyDescent="0.55000000000000004">
      <c r="D923" s="2"/>
      <c r="E923" s="2"/>
    </row>
    <row r="924" spans="4:5" ht="14.25" customHeight="1" x14ac:dyDescent="0.55000000000000004">
      <c r="D924" s="2"/>
      <c r="E924" s="2"/>
    </row>
    <row r="925" spans="4:5" ht="14.25" customHeight="1" x14ac:dyDescent="0.55000000000000004">
      <c r="D925" s="2"/>
      <c r="E925" s="2"/>
    </row>
    <row r="926" spans="4:5" ht="14.25" customHeight="1" x14ac:dyDescent="0.55000000000000004">
      <c r="D926" s="2"/>
      <c r="E926" s="2"/>
    </row>
    <row r="927" spans="4:5" ht="14.25" customHeight="1" x14ac:dyDescent="0.55000000000000004">
      <c r="D927" s="2"/>
      <c r="E927" s="2"/>
    </row>
    <row r="928" spans="4:5" ht="14.25" customHeight="1" x14ac:dyDescent="0.55000000000000004">
      <c r="D928" s="2"/>
      <c r="E928" s="2"/>
    </row>
    <row r="929" spans="4:5" ht="14.25" customHeight="1" x14ac:dyDescent="0.55000000000000004">
      <c r="D929" s="2"/>
      <c r="E929" s="2"/>
    </row>
    <row r="930" spans="4:5" ht="14.25" customHeight="1" x14ac:dyDescent="0.55000000000000004">
      <c r="D930" s="2"/>
      <c r="E930" s="2"/>
    </row>
    <row r="931" spans="4:5" ht="14.25" customHeight="1" x14ac:dyDescent="0.55000000000000004">
      <c r="D931" s="2"/>
      <c r="E931" s="2"/>
    </row>
    <row r="932" spans="4:5" ht="14.25" customHeight="1" x14ac:dyDescent="0.55000000000000004">
      <c r="D932" s="2"/>
      <c r="E932" s="2"/>
    </row>
    <row r="933" spans="4:5" ht="14.25" customHeight="1" x14ac:dyDescent="0.55000000000000004">
      <c r="D933" s="2"/>
      <c r="E933" s="2"/>
    </row>
    <row r="934" spans="4:5" ht="14.25" customHeight="1" x14ac:dyDescent="0.55000000000000004">
      <c r="D934" s="2"/>
      <c r="E934" s="2"/>
    </row>
    <row r="935" spans="4:5" ht="14.25" customHeight="1" x14ac:dyDescent="0.55000000000000004">
      <c r="D935" s="2"/>
      <c r="E935" s="2"/>
    </row>
    <row r="936" spans="4:5" ht="14.25" customHeight="1" x14ac:dyDescent="0.55000000000000004">
      <c r="D936" s="2"/>
      <c r="E936" s="2"/>
    </row>
    <row r="937" spans="4:5" ht="14.25" customHeight="1" x14ac:dyDescent="0.55000000000000004">
      <c r="D937" s="2"/>
      <c r="E937" s="2"/>
    </row>
    <row r="938" spans="4:5" ht="14.25" customHeight="1" x14ac:dyDescent="0.55000000000000004">
      <c r="D938" s="2"/>
      <c r="E938" s="2"/>
    </row>
    <row r="939" spans="4:5" ht="14.25" customHeight="1" x14ac:dyDescent="0.55000000000000004">
      <c r="D939" s="2"/>
      <c r="E939" s="2"/>
    </row>
    <row r="940" spans="4:5" ht="14.25" customHeight="1" x14ac:dyDescent="0.55000000000000004">
      <c r="D940" s="2"/>
      <c r="E940" s="2"/>
    </row>
    <row r="941" spans="4:5" ht="14.25" customHeight="1" x14ac:dyDescent="0.55000000000000004">
      <c r="D941" s="2"/>
      <c r="E941" s="2"/>
    </row>
    <row r="942" spans="4:5" ht="14.25" customHeight="1" x14ac:dyDescent="0.55000000000000004">
      <c r="D942" s="2"/>
      <c r="E942" s="2"/>
    </row>
    <row r="943" spans="4:5" ht="14.25" customHeight="1" x14ac:dyDescent="0.55000000000000004">
      <c r="D943" s="2"/>
      <c r="E943" s="2"/>
    </row>
    <row r="944" spans="4:5" ht="14.25" customHeight="1" x14ac:dyDescent="0.55000000000000004">
      <c r="D944" s="2"/>
      <c r="E944" s="2"/>
    </row>
    <row r="945" spans="4:5" ht="14.25" customHeight="1" x14ac:dyDescent="0.55000000000000004">
      <c r="D945" s="2"/>
      <c r="E945" s="2"/>
    </row>
    <row r="946" spans="4:5" ht="14.25" customHeight="1" x14ac:dyDescent="0.55000000000000004">
      <c r="D946" s="2"/>
      <c r="E946" s="2"/>
    </row>
    <row r="947" spans="4:5" ht="14.25" customHeight="1" x14ac:dyDescent="0.55000000000000004">
      <c r="D947" s="2"/>
      <c r="E947" s="2"/>
    </row>
    <row r="948" spans="4:5" ht="14.25" customHeight="1" x14ac:dyDescent="0.55000000000000004">
      <c r="D948" s="2"/>
      <c r="E948" s="2"/>
    </row>
    <row r="949" spans="4:5" ht="14.25" customHeight="1" x14ac:dyDescent="0.55000000000000004">
      <c r="D949" s="2"/>
      <c r="E949" s="2"/>
    </row>
    <row r="950" spans="4:5" ht="14.25" customHeight="1" x14ac:dyDescent="0.55000000000000004">
      <c r="D950" s="2"/>
      <c r="E950" s="2"/>
    </row>
    <row r="951" spans="4:5" ht="14.25" customHeight="1" x14ac:dyDescent="0.55000000000000004">
      <c r="D951" s="2"/>
      <c r="E951" s="2"/>
    </row>
    <row r="952" spans="4:5" ht="14.25" customHeight="1" x14ac:dyDescent="0.55000000000000004">
      <c r="D952" s="2"/>
      <c r="E952" s="2"/>
    </row>
    <row r="953" spans="4:5" ht="14.25" customHeight="1" x14ac:dyDescent="0.55000000000000004">
      <c r="D953" s="2"/>
      <c r="E953" s="2"/>
    </row>
    <row r="954" spans="4:5" ht="14.25" customHeight="1" x14ac:dyDescent="0.55000000000000004">
      <c r="D954" s="2"/>
      <c r="E954" s="2"/>
    </row>
    <row r="955" spans="4:5" ht="14.25" customHeight="1" x14ac:dyDescent="0.55000000000000004">
      <c r="D955" s="2"/>
      <c r="E955" s="2"/>
    </row>
    <row r="956" spans="4:5" ht="14.25" customHeight="1" x14ac:dyDescent="0.55000000000000004">
      <c r="D956" s="2"/>
      <c r="E956" s="2"/>
    </row>
    <row r="957" spans="4:5" ht="14.25" customHeight="1" x14ac:dyDescent="0.55000000000000004">
      <c r="D957" s="2"/>
      <c r="E957" s="2"/>
    </row>
    <row r="958" spans="4:5" ht="14.25" customHeight="1" x14ac:dyDescent="0.55000000000000004">
      <c r="D958" s="2"/>
      <c r="E958" s="2"/>
    </row>
    <row r="959" spans="4:5" ht="14.25" customHeight="1" x14ac:dyDescent="0.55000000000000004">
      <c r="D959" s="2"/>
      <c r="E959" s="2"/>
    </row>
    <row r="960" spans="4:5" ht="14.25" customHeight="1" x14ac:dyDescent="0.55000000000000004">
      <c r="D960" s="2"/>
      <c r="E960" s="2"/>
    </row>
    <row r="961" spans="4:5" ht="14.25" customHeight="1" x14ac:dyDescent="0.55000000000000004">
      <c r="D961" s="2"/>
      <c r="E961" s="2"/>
    </row>
    <row r="962" spans="4:5" ht="14.25" customHeight="1" x14ac:dyDescent="0.55000000000000004">
      <c r="D962" s="2"/>
      <c r="E962" s="2"/>
    </row>
    <row r="963" spans="4:5" ht="14.25" customHeight="1" x14ac:dyDescent="0.55000000000000004">
      <c r="D963" s="2"/>
      <c r="E963" s="2"/>
    </row>
    <row r="964" spans="4:5" ht="14.25" customHeight="1" x14ac:dyDescent="0.55000000000000004">
      <c r="D964" s="2"/>
      <c r="E964" s="2"/>
    </row>
    <row r="965" spans="4:5" ht="14.25" customHeight="1" x14ac:dyDescent="0.55000000000000004">
      <c r="D965" s="2"/>
      <c r="E965" s="2"/>
    </row>
    <row r="966" spans="4:5" ht="14.25" customHeight="1" x14ac:dyDescent="0.55000000000000004">
      <c r="D966" s="2"/>
      <c r="E966" s="2"/>
    </row>
    <row r="967" spans="4:5" ht="14.25" customHeight="1" x14ac:dyDescent="0.55000000000000004">
      <c r="D967" s="2"/>
      <c r="E967" s="2"/>
    </row>
    <row r="968" spans="4:5" ht="14.25" customHeight="1" x14ac:dyDescent="0.55000000000000004">
      <c r="D968" s="2"/>
      <c r="E968" s="2"/>
    </row>
    <row r="969" spans="4:5" ht="14.25" customHeight="1" x14ac:dyDescent="0.55000000000000004">
      <c r="D969" s="2"/>
      <c r="E969" s="2"/>
    </row>
    <row r="970" spans="4:5" ht="14.25" customHeight="1" x14ac:dyDescent="0.55000000000000004">
      <c r="D970" s="2"/>
      <c r="E970" s="2"/>
    </row>
    <row r="971" spans="4:5" ht="14.25" customHeight="1" x14ac:dyDescent="0.55000000000000004">
      <c r="D971" s="2"/>
      <c r="E971" s="2"/>
    </row>
    <row r="972" spans="4:5" ht="14.25" customHeight="1" x14ac:dyDescent="0.55000000000000004">
      <c r="D972" s="2"/>
      <c r="E972" s="2"/>
    </row>
    <row r="973" spans="4:5" ht="14.25" customHeight="1" x14ac:dyDescent="0.55000000000000004">
      <c r="D973" s="2"/>
      <c r="E973" s="2"/>
    </row>
    <row r="974" spans="4:5" ht="14.25" customHeight="1" x14ac:dyDescent="0.55000000000000004">
      <c r="D974" s="2"/>
      <c r="E974" s="2"/>
    </row>
    <row r="975" spans="4:5" ht="14.25" customHeight="1" x14ac:dyDescent="0.55000000000000004">
      <c r="D975" s="2"/>
      <c r="E975" s="2"/>
    </row>
    <row r="976" spans="4:5" ht="14.25" customHeight="1" x14ac:dyDescent="0.55000000000000004">
      <c r="D976" s="2"/>
      <c r="E976" s="2"/>
    </row>
    <row r="977" spans="4:5" ht="14.25" customHeight="1" x14ac:dyDescent="0.55000000000000004">
      <c r="D977" s="2"/>
      <c r="E977" s="2"/>
    </row>
    <row r="978" spans="4:5" ht="14.25" customHeight="1" x14ac:dyDescent="0.55000000000000004">
      <c r="D978" s="2"/>
      <c r="E978" s="2"/>
    </row>
    <row r="979" spans="4:5" ht="14.25" customHeight="1" x14ac:dyDescent="0.55000000000000004">
      <c r="D979" s="2"/>
      <c r="E979" s="2"/>
    </row>
    <row r="980" spans="4:5" ht="14.25" customHeight="1" x14ac:dyDescent="0.55000000000000004">
      <c r="D980" s="2"/>
      <c r="E980" s="2"/>
    </row>
    <row r="981" spans="4:5" ht="14.25" customHeight="1" x14ac:dyDescent="0.55000000000000004">
      <c r="D981" s="2"/>
      <c r="E981" s="2"/>
    </row>
    <row r="982" spans="4:5" ht="14.25" customHeight="1" x14ac:dyDescent="0.55000000000000004">
      <c r="D982" s="2"/>
      <c r="E982" s="2"/>
    </row>
    <row r="983" spans="4:5" ht="14.25" customHeight="1" x14ac:dyDescent="0.55000000000000004">
      <c r="D983" s="2"/>
      <c r="E983" s="2"/>
    </row>
    <row r="984" spans="4:5" ht="14.25" customHeight="1" x14ac:dyDescent="0.55000000000000004">
      <c r="D984" s="2"/>
      <c r="E984" s="2"/>
    </row>
    <row r="985" spans="4:5" ht="14.25" customHeight="1" x14ac:dyDescent="0.55000000000000004">
      <c r="D985" s="2"/>
      <c r="E985" s="2"/>
    </row>
    <row r="986" spans="4:5" ht="14.25" customHeight="1" x14ac:dyDescent="0.55000000000000004">
      <c r="D986" s="2"/>
      <c r="E986" s="2"/>
    </row>
    <row r="987" spans="4:5" ht="14.25" customHeight="1" x14ac:dyDescent="0.55000000000000004">
      <c r="D987" s="2"/>
      <c r="E987" s="2"/>
    </row>
    <row r="988" spans="4:5" ht="14.25" customHeight="1" x14ac:dyDescent="0.55000000000000004">
      <c r="D988" s="2"/>
      <c r="E988" s="2"/>
    </row>
    <row r="989" spans="4:5" ht="14.25" customHeight="1" x14ac:dyDescent="0.55000000000000004">
      <c r="D989" s="2"/>
      <c r="E989" s="2"/>
    </row>
    <row r="990" spans="4:5" ht="14.25" customHeight="1" x14ac:dyDescent="0.55000000000000004">
      <c r="D990" s="2"/>
      <c r="E990" s="2"/>
    </row>
    <row r="991" spans="4:5" ht="14.25" customHeight="1" x14ac:dyDescent="0.55000000000000004">
      <c r="D991" s="2"/>
      <c r="E991" s="2"/>
    </row>
    <row r="992" spans="4:5" ht="14.25" customHeight="1" x14ac:dyDescent="0.55000000000000004">
      <c r="D992" s="2"/>
      <c r="E992" s="2"/>
    </row>
    <row r="993" spans="4:5" ht="14.25" customHeight="1" x14ac:dyDescent="0.55000000000000004">
      <c r="D993" s="2"/>
      <c r="E993" s="2"/>
    </row>
    <row r="994" spans="4:5" ht="14.25" customHeight="1" x14ac:dyDescent="0.55000000000000004">
      <c r="D994" s="2"/>
      <c r="E994" s="2"/>
    </row>
    <row r="995" spans="4:5" ht="14.25" customHeight="1" x14ac:dyDescent="0.55000000000000004">
      <c r="D995" s="2"/>
      <c r="E995" s="2"/>
    </row>
    <row r="996" spans="4:5" ht="14.25" customHeight="1" x14ac:dyDescent="0.55000000000000004">
      <c r="D996" s="2"/>
      <c r="E996" s="2"/>
    </row>
    <row r="997" spans="4:5" ht="14.25" customHeight="1" x14ac:dyDescent="0.55000000000000004">
      <c r="D997" s="2"/>
      <c r="E997" s="2"/>
    </row>
    <row r="998" spans="4:5" ht="14.25" customHeight="1" x14ac:dyDescent="0.55000000000000004">
      <c r="D998" s="2"/>
      <c r="E998" s="2"/>
    </row>
    <row r="999" spans="4:5" ht="14.25" customHeight="1" x14ac:dyDescent="0.55000000000000004">
      <c r="D999" s="2"/>
      <c r="E999" s="2"/>
    </row>
    <row r="1000" spans="4:5" ht="14.25" customHeight="1" x14ac:dyDescent="0.55000000000000004">
      <c r="D1000" s="2"/>
      <c r="E1000" s="2"/>
    </row>
    <row r="1001" spans="4:5" ht="14.25" customHeight="1" x14ac:dyDescent="0.55000000000000004">
      <c r="D1001" s="2"/>
      <c r="E1001" s="2"/>
    </row>
    <row r="1002" spans="4:5" ht="14.25" customHeight="1" x14ac:dyDescent="0.55000000000000004">
      <c r="D1002" s="2"/>
      <c r="E1002" s="2"/>
    </row>
    <row r="1003" spans="4:5" ht="14.25" customHeight="1" x14ac:dyDescent="0.55000000000000004">
      <c r="D1003" s="2"/>
      <c r="E1003" s="2"/>
    </row>
    <row r="1004" spans="4:5" ht="14.25" customHeight="1" x14ac:dyDescent="0.55000000000000004">
      <c r="D1004" s="2"/>
      <c r="E1004" s="2"/>
    </row>
    <row r="1005" spans="4:5" ht="14.25" customHeight="1" x14ac:dyDescent="0.55000000000000004">
      <c r="D1005" s="2"/>
      <c r="E1005" s="2"/>
    </row>
    <row r="1006" spans="4:5" ht="14.25" customHeight="1" x14ac:dyDescent="0.55000000000000004">
      <c r="D1006" s="2"/>
      <c r="E1006" s="2"/>
    </row>
    <row r="1007" spans="4:5" ht="14.25" customHeight="1" x14ac:dyDescent="0.55000000000000004">
      <c r="D1007" s="2"/>
      <c r="E1007" s="2"/>
    </row>
    <row r="1008" spans="4:5" ht="14.25" customHeight="1" x14ac:dyDescent="0.55000000000000004">
      <c r="D1008" s="2"/>
      <c r="E1008" s="2"/>
    </row>
    <row r="1009" spans="4:5" ht="14.25" customHeight="1" x14ac:dyDescent="0.55000000000000004">
      <c r="D1009" s="2"/>
      <c r="E1009" s="2"/>
    </row>
    <row r="1010" spans="4:5" ht="14.25" customHeight="1" x14ac:dyDescent="0.55000000000000004">
      <c r="D1010" s="2"/>
      <c r="E1010" s="2"/>
    </row>
    <row r="1011" spans="4:5" ht="14.25" customHeight="1" x14ac:dyDescent="0.55000000000000004">
      <c r="D1011" s="2"/>
      <c r="E1011" s="2"/>
    </row>
    <row r="1012" spans="4:5" ht="14.25" customHeight="1" x14ac:dyDescent="0.55000000000000004">
      <c r="D1012" s="2"/>
      <c r="E1012" s="2"/>
    </row>
  </sheetData>
  <sortState ref="B8:Q10">
    <sortCondition ref="P8:P10"/>
  </sortState>
  <mergeCells count="20">
    <mergeCell ref="E1:R1"/>
    <mergeCell ref="E3:R3"/>
    <mergeCell ref="A6:A7"/>
    <mergeCell ref="B6:B7"/>
    <mergeCell ref="C6:C7"/>
    <mergeCell ref="D6:D7"/>
    <mergeCell ref="E6:E7"/>
    <mergeCell ref="F6:F7"/>
    <mergeCell ref="G6:G7"/>
    <mergeCell ref="S6:S7"/>
    <mergeCell ref="H7:I7"/>
    <mergeCell ref="J7:K7"/>
    <mergeCell ref="L7:M7"/>
    <mergeCell ref="N7:O7"/>
    <mergeCell ref="E32:R32"/>
    <mergeCell ref="P6:P7"/>
    <mergeCell ref="Q6:Q7"/>
    <mergeCell ref="R6:R7"/>
    <mergeCell ref="H6:K6"/>
    <mergeCell ref="L6:O6"/>
  </mergeCells>
  <conditionalFormatting sqref="I8:I29">
    <cfRule type="cellIs" dxfId="65" priority="12" operator="equal">
      <formula>0</formula>
    </cfRule>
  </conditionalFormatting>
  <conditionalFormatting sqref="M8:M29">
    <cfRule type="cellIs" dxfId="64" priority="10" operator="equal">
      <formula>0</formula>
    </cfRule>
  </conditionalFormatting>
  <conditionalFormatting sqref="O9:O29">
    <cfRule type="cellIs" dxfId="63" priority="9" operator="equal">
      <formula>0</formula>
    </cfRule>
  </conditionalFormatting>
  <conditionalFormatting sqref="P8:P29">
    <cfRule type="cellIs" dxfId="62" priority="6" operator="equal">
      <formula>"nc"</formula>
    </cfRule>
  </conditionalFormatting>
  <conditionalFormatting sqref="K8">
    <cfRule type="cellIs" dxfId="61" priority="4" operator="equal">
      <formula>0</formula>
    </cfRule>
  </conditionalFormatting>
  <conditionalFormatting sqref="K9:K29">
    <cfRule type="cellIs" dxfId="60" priority="3" operator="equal">
      <formula>0</formula>
    </cfRule>
  </conditionalFormatting>
  <conditionalFormatting sqref="O8">
    <cfRule type="cellIs" dxfId="59" priority="2" operator="equal">
      <formula>0</formula>
    </cfRule>
  </conditionalFormatting>
  <conditionalFormatting sqref="R8:R29">
    <cfRule type="cellIs" dxfId="58" priority="1" operator="equal">
      <formula>0</formula>
    </cfRule>
  </conditionalFormatting>
  <pageMargins left="0.25" right="0.25" top="0.75" bottom="0.75" header="0.3" footer="0.3"/>
  <pageSetup paperSize="9" fitToHeight="0" orientation="landscape" r:id="rId1"/>
  <rowBreaks count="1" manualBreakCount="1">
    <brk id="32" max="16383" man="1"/>
  </rowBreaks>
  <colBreaks count="1" manualBreakCount="1">
    <brk id="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rgb="FFFFFF00"/>
  </sheetPr>
  <dimension ref="A1:Z1012"/>
  <sheetViews>
    <sheetView tabSelected="1" zoomScale="92" zoomScaleNormal="100" workbookViewId="0">
      <selection activeCell="H8" sqref="H8"/>
    </sheetView>
  </sheetViews>
  <sheetFormatPr baseColWidth="10" defaultColWidth="17.26171875" defaultRowHeight="15" customHeight="1" x14ac:dyDescent="0.55000000000000004"/>
  <cols>
    <col min="1" max="1" width="3.26171875" style="1" customWidth="1"/>
    <col min="2" max="3" width="12.15625" style="1" customWidth="1"/>
    <col min="4" max="4" width="5" style="1" bestFit="1" customWidth="1"/>
    <col min="5" max="5" width="20.26171875" style="1" customWidth="1"/>
    <col min="6" max="6" width="5.578125" style="1" customWidth="1"/>
    <col min="7" max="7" width="21.578125" style="1" bestFit="1" customWidth="1"/>
    <col min="8" max="8" width="5.15625" style="1" bestFit="1" customWidth="1"/>
    <col min="9" max="9" width="7.68359375" style="1" customWidth="1"/>
    <col min="10" max="10" width="5.15625" style="1" bestFit="1" customWidth="1"/>
    <col min="11" max="11" width="6.578125" style="1" customWidth="1"/>
    <col min="12" max="12" width="5.15625" style="1" bestFit="1" customWidth="1"/>
    <col min="13" max="13" width="5.83984375" style="1" bestFit="1" customWidth="1"/>
    <col min="14" max="14" width="5.15625" style="1" bestFit="1" customWidth="1"/>
    <col min="15" max="15" width="6.83984375" style="1" bestFit="1" customWidth="1"/>
    <col min="16" max="16" width="12.15625" style="1" customWidth="1"/>
    <col min="17" max="17" width="6" style="1" customWidth="1"/>
    <col min="18" max="18" width="7.578125" style="1" customWidth="1"/>
    <col min="19" max="20" width="12.15625" style="1" customWidth="1"/>
    <col min="21" max="24" width="4" style="1" bestFit="1" customWidth="1"/>
    <col min="25" max="25" width="0.83984375" style="1" customWidth="1"/>
    <col min="26" max="26" width="12.15625" style="1" customWidth="1"/>
    <col min="27" max="16384" width="17.26171875" style="1"/>
  </cols>
  <sheetData>
    <row r="1" spans="1:26" ht="35.700000000000003" x14ac:dyDescent="1.3">
      <c r="B1" s="52" t="s">
        <v>158</v>
      </c>
      <c r="C1" s="53"/>
      <c r="E1" s="171" t="s">
        <v>203</v>
      </c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</row>
    <row r="2" spans="1:26" ht="14.25" customHeight="1" x14ac:dyDescent="0.55000000000000004">
      <c r="D2" s="2"/>
      <c r="E2" s="2"/>
    </row>
    <row r="3" spans="1:26" ht="20.399999999999999" x14ac:dyDescent="0.75">
      <c r="D3" s="2"/>
      <c r="E3" s="182" t="s">
        <v>266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</row>
    <row r="4" spans="1:26" ht="14.25" customHeight="1" x14ac:dyDescent="0.55000000000000004">
      <c r="D4" s="2"/>
      <c r="E4" s="2"/>
    </row>
    <row r="5" spans="1:26" ht="14.25" customHeight="1" thickBot="1" x14ac:dyDescent="0.6">
      <c r="D5" s="2"/>
      <c r="E5" s="2"/>
      <c r="H5" s="3" t="s">
        <v>0</v>
      </c>
      <c r="I5" s="3" t="s">
        <v>1</v>
      </c>
      <c r="J5" s="3" t="s">
        <v>0</v>
      </c>
      <c r="K5" s="3" t="s">
        <v>1</v>
      </c>
      <c r="L5" s="3" t="s">
        <v>0</v>
      </c>
      <c r="M5" s="3" t="s">
        <v>1</v>
      </c>
      <c r="N5" s="3" t="s">
        <v>0</v>
      </c>
      <c r="O5" s="3" t="s">
        <v>1</v>
      </c>
    </row>
    <row r="6" spans="1:26" ht="14.25" customHeight="1" thickBot="1" x14ac:dyDescent="0.6">
      <c r="A6" s="173" t="s">
        <v>16</v>
      </c>
      <c r="B6" s="175" t="s">
        <v>48</v>
      </c>
      <c r="C6" s="175" t="s">
        <v>39</v>
      </c>
      <c r="D6" s="175" t="s">
        <v>196</v>
      </c>
      <c r="E6" s="177" t="s">
        <v>17</v>
      </c>
      <c r="F6" s="173" t="s">
        <v>188</v>
      </c>
      <c r="G6" s="179" t="s">
        <v>2</v>
      </c>
      <c r="H6" s="168">
        <v>2019</v>
      </c>
      <c r="I6" s="169"/>
      <c r="J6" s="169"/>
      <c r="K6" s="169"/>
      <c r="L6" s="168">
        <v>2020</v>
      </c>
      <c r="M6" s="169"/>
      <c r="N6" s="169"/>
      <c r="O6" s="169"/>
      <c r="P6" s="166" t="s">
        <v>269</v>
      </c>
      <c r="Q6" s="166" t="s">
        <v>160</v>
      </c>
      <c r="R6" s="162" t="s">
        <v>3</v>
      </c>
      <c r="S6" s="162" t="s">
        <v>4</v>
      </c>
      <c r="T6" s="157"/>
    </row>
    <row r="7" spans="1:26" ht="29.25" customHeight="1" thickBot="1" x14ac:dyDescent="0.6">
      <c r="A7" s="174" t="s">
        <v>5</v>
      </c>
      <c r="B7" s="176"/>
      <c r="C7" s="176"/>
      <c r="D7" s="176" t="s">
        <v>5</v>
      </c>
      <c r="E7" s="178"/>
      <c r="F7" s="174"/>
      <c r="G7" s="180"/>
      <c r="H7" s="164" t="s">
        <v>206</v>
      </c>
      <c r="I7" s="165"/>
      <c r="J7" s="164" t="s">
        <v>205</v>
      </c>
      <c r="K7" s="165"/>
      <c r="L7" s="164" t="s">
        <v>207</v>
      </c>
      <c r="M7" s="165"/>
      <c r="N7" s="164" t="s">
        <v>208</v>
      </c>
      <c r="O7" s="165"/>
      <c r="P7" s="167"/>
      <c r="Q7" s="167"/>
      <c r="R7" s="163"/>
      <c r="S7" s="163"/>
      <c r="T7" s="158"/>
      <c r="U7" s="1" t="s">
        <v>6</v>
      </c>
      <c r="V7" s="1" t="s">
        <v>7</v>
      </c>
      <c r="W7" s="1" t="s">
        <v>8</v>
      </c>
      <c r="X7" s="1" t="s">
        <v>9</v>
      </c>
      <c r="Z7" s="1" t="s">
        <v>159</v>
      </c>
    </row>
    <row r="8" spans="1:26" ht="14.25" customHeight="1" x14ac:dyDescent="0.55000000000000004">
      <c r="A8" s="142">
        <v>1</v>
      </c>
      <c r="B8" s="143" t="s">
        <v>40</v>
      </c>
      <c r="C8" s="143">
        <v>533263282</v>
      </c>
      <c r="D8" s="142">
        <v>8.5</v>
      </c>
      <c r="E8" s="143" t="s">
        <v>21</v>
      </c>
      <c r="F8" s="142" t="s">
        <v>50</v>
      </c>
      <c r="G8" s="161" t="s">
        <v>176</v>
      </c>
      <c r="H8" s="144" t="s">
        <v>11</v>
      </c>
      <c r="I8" s="145">
        <f>IF(ISBLANK(H8),0,IF(ISTEXT(H8),VLOOKUP(H8,Data!$B$1:C$27,2,FALSE),VLOOKUP(RANK(H8,H$8:H$30,1),Data!$B$1:C$27,2,FALSE)))</f>
        <v>60</v>
      </c>
      <c r="J8" s="144">
        <v>81</v>
      </c>
      <c r="K8" s="141">
        <f>IF(ISBLANK(J8),0,IF(ISTEXT(J8),VLOOKUP(J8,Data!$B$1:E$27,2,FALSE),VLOOKUP(RANK(J8,J$8:J$30,1),Data!$B$1:E$27,2,FALSE)))</f>
        <v>100</v>
      </c>
      <c r="L8" s="144"/>
      <c r="M8" s="145">
        <f>IF(ISBLANK(L8),0,IF(ISTEXT(L8),VLOOKUP(L8,Data!$B$1:C$27,2,FALSE),VLOOKUP(RANK(L8,L$8:L$30,1),Data!$B$1:C$27,2,FALSE)))</f>
        <v>0</v>
      </c>
      <c r="N8" s="144"/>
      <c r="O8" s="145">
        <f>IF(ISBLANK(N8),0,IF(ISTEXT(N8),VLOOKUP(N8,Data!$B$1:E$27,2,FALSE),VLOOKUP(RANK(N8,N$8:N$30,1),Data!$B$1:E$27,2,FALSE)))</f>
        <v>0</v>
      </c>
      <c r="P8" s="146">
        <f>IF(R8&gt;0,RANK(R8,$R$8:$R$30),"nc")</f>
        <v>1</v>
      </c>
      <c r="Q8" s="146"/>
      <c r="R8" s="146">
        <f>SUM(U8:X8)-MIN(U8:X8)</f>
        <v>160</v>
      </c>
      <c r="S8" s="160">
        <f t="shared" ref="S8:S29" si="0">SUM(U8:X8)</f>
        <v>160</v>
      </c>
      <c r="T8" s="147">
        <f t="shared" ref="T8:T26" si="1">+M8+K8+I8+O8</f>
        <v>160</v>
      </c>
      <c r="U8" s="135">
        <f t="shared" ref="U8:U29" si="2">I8</f>
        <v>60</v>
      </c>
      <c r="V8" s="136">
        <f t="shared" ref="V8:V29" si="3">K8</f>
        <v>100</v>
      </c>
      <c r="W8" s="136">
        <f t="shared" ref="W8:W29" si="4">M8</f>
        <v>0</v>
      </c>
      <c r="X8" s="136">
        <f t="shared" ref="X8:X29" si="5">O8</f>
        <v>0</v>
      </c>
      <c r="Y8" s="137"/>
      <c r="Z8" s="138">
        <f>COUNTA(H8,J8,L8,N8,#REF!,#REF!)</f>
        <v>4</v>
      </c>
    </row>
    <row r="9" spans="1:26" ht="14.25" customHeight="1" x14ac:dyDescent="0.55000000000000004">
      <c r="A9" s="104">
        <v>2</v>
      </c>
      <c r="B9" s="103" t="s">
        <v>42</v>
      </c>
      <c r="C9" s="103">
        <v>535179281</v>
      </c>
      <c r="D9" s="104">
        <v>12.4</v>
      </c>
      <c r="E9" s="103" t="s">
        <v>26</v>
      </c>
      <c r="F9" s="104" t="s">
        <v>51</v>
      </c>
      <c r="G9" s="131" t="s">
        <v>177</v>
      </c>
      <c r="H9" s="106">
        <v>81</v>
      </c>
      <c r="I9" s="141">
        <f>IF(ISBLANK(H9),0,IF(ISTEXT(H9),VLOOKUP(H9,Data!$B$1:C$27,2,FALSE),VLOOKUP(RANK(H9,H$8:H$30,1),Data!$B$1:C$27,2,FALSE)))</f>
        <v>100</v>
      </c>
      <c r="J9" s="106">
        <v>88</v>
      </c>
      <c r="K9" s="141">
        <f>IF(ISBLANK(J9),0,IF(ISTEXT(J9),VLOOKUP(J9,Data!$B$1:E$27,2,FALSE),VLOOKUP(RANK(J9,J$8:J$30,1),Data!$B$1:E$27,2,FALSE)))</f>
        <v>60</v>
      </c>
      <c r="L9" s="106"/>
      <c r="M9" s="141">
        <f>IF(ISBLANK(L9),0,IF(ISTEXT(L9),VLOOKUP(L9,Data!$B$1:C$27,2,FALSE),VLOOKUP(RANK(L9,L$8:L$30,1),Data!$B$1:C$27,2,FALSE)))</f>
        <v>0</v>
      </c>
      <c r="N9" s="106"/>
      <c r="O9" s="141">
        <f>IF(ISBLANK(N9),0,IF(ISTEXT(N9),VLOOKUP(N9,Data!$B$1:E$27,2,FALSE),VLOOKUP(RANK(N9,N$8:N$30,1),Data!$B$1:E$27,2,FALSE)))</f>
        <v>0</v>
      </c>
      <c r="P9" s="111">
        <f>IF(R9&gt;0,RANK(R9,$R$8:$R$30),"nc")</f>
        <v>1</v>
      </c>
      <c r="Q9" s="111"/>
      <c r="R9" s="111">
        <f>SUM(U9:X9)-MIN(U9:X9)</f>
        <v>160</v>
      </c>
      <c r="S9" s="104">
        <f t="shared" si="0"/>
        <v>160</v>
      </c>
      <c r="T9" s="56">
        <f t="shared" si="1"/>
        <v>160</v>
      </c>
      <c r="U9" s="135">
        <f t="shared" si="2"/>
        <v>100</v>
      </c>
      <c r="V9" s="136">
        <f t="shared" si="3"/>
        <v>60</v>
      </c>
      <c r="W9" s="136">
        <f t="shared" si="4"/>
        <v>0</v>
      </c>
      <c r="X9" s="136">
        <f t="shared" si="5"/>
        <v>0</v>
      </c>
      <c r="Y9" s="137"/>
      <c r="Z9" s="138">
        <f>COUNTA(H9,J9,L9,N9,#REF!,#REF!)</f>
        <v>4</v>
      </c>
    </row>
    <row r="10" spans="1:26" ht="14.25" customHeight="1" x14ac:dyDescent="0.55000000000000004">
      <c r="A10" s="104">
        <v>4</v>
      </c>
      <c r="B10" s="103" t="s">
        <v>40</v>
      </c>
      <c r="C10" s="103">
        <v>537153269</v>
      </c>
      <c r="D10" s="104">
        <v>8.6999999999999993</v>
      </c>
      <c r="E10" s="103" t="s">
        <v>193</v>
      </c>
      <c r="F10" s="104" t="s">
        <v>51</v>
      </c>
      <c r="G10" s="119" t="s">
        <v>176</v>
      </c>
      <c r="H10" s="106">
        <v>82</v>
      </c>
      <c r="I10" s="141">
        <f>IF(ISBLANK(H10),0,IF(ISTEXT(H10),VLOOKUP(H10,Data!$B$1:C$27,2,FALSE),VLOOKUP(RANK(H10,H$8:H$30,1),Data!$B$1:C$27,2,FALSE)))</f>
        <v>70</v>
      </c>
      <c r="J10" s="106">
        <v>85</v>
      </c>
      <c r="K10" s="141">
        <f>IF(ISBLANK(J10),0,IF(ISTEXT(J10),VLOOKUP(J10,Data!$B$1:E$27,2,FALSE),VLOOKUP(RANK(J10,J$8:J$30,1),Data!$B$1:E$27,2,FALSE)))</f>
        <v>70</v>
      </c>
      <c r="L10" s="106"/>
      <c r="M10" s="141">
        <f>IF(ISBLANK(L10),0,IF(ISTEXT(L10),VLOOKUP(L10,Data!$B$1:C$27,2,FALSE),VLOOKUP(RANK(L10,L$8:L$30,1),Data!$B$1:C$27,2,FALSE)))</f>
        <v>0</v>
      </c>
      <c r="N10" s="106"/>
      <c r="O10" s="141">
        <f>IF(ISBLANK(N10),0,IF(ISTEXT(N10),VLOOKUP(N10,Data!$B$1:E$27,2,FALSE),VLOOKUP(RANK(N10,N$8:N$30,1),Data!$B$1:E$27,2,FALSE)))</f>
        <v>0</v>
      </c>
      <c r="P10" s="111">
        <f>IF(R10&gt;0,RANK(R10,$R$8:$R$30),"nc")</f>
        <v>3</v>
      </c>
      <c r="Q10" s="111"/>
      <c r="R10" s="111">
        <f>SUM(U10:X10)-MIN(U10:X10)</f>
        <v>140</v>
      </c>
      <c r="S10" s="113">
        <f t="shared" si="0"/>
        <v>140</v>
      </c>
      <c r="T10" s="56">
        <f t="shared" si="1"/>
        <v>140</v>
      </c>
      <c r="U10" s="135">
        <f t="shared" si="2"/>
        <v>70</v>
      </c>
      <c r="V10" s="136">
        <f t="shared" si="3"/>
        <v>70</v>
      </c>
      <c r="W10" s="136">
        <f t="shared" si="4"/>
        <v>0</v>
      </c>
      <c r="X10" s="136">
        <f t="shared" si="5"/>
        <v>0</v>
      </c>
      <c r="Y10" s="137"/>
      <c r="Z10" s="138">
        <f>COUNTA(H10,J10,L10,N10,#REF!,#REF!)</f>
        <v>4</v>
      </c>
    </row>
    <row r="11" spans="1:26" ht="14.25" customHeight="1" x14ac:dyDescent="0.55000000000000004">
      <c r="A11" s="104">
        <v>5</v>
      </c>
      <c r="B11" s="103" t="s">
        <v>42</v>
      </c>
      <c r="C11" s="103">
        <v>514874265</v>
      </c>
      <c r="D11" s="104">
        <v>15.6</v>
      </c>
      <c r="E11" s="103" t="s">
        <v>23</v>
      </c>
      <c r="F11" s="104" t="s">
        <v>51</v>
      </c>
      <c r="G11" s="120" t="s">
        <v>181</v>
      </c>
      <c r="H11" s="106">
        <v>83</v>
      </c>
      <c r="I11" s="141">
        <f>IF(ISBLANK(H11),0,IF(ISTEXT(H11),VLOOKUP(H11,Data!$B$1:C$27,2,FALSE),VLOOKUP(RANK(H11,H$8:H$30,1),Data!$B$1:C$27,2,FALSE)))</f>
        <v>60</v>
      </c>
      <c r="J11" s="106">
        <v>91</v>
      </c>
      <c r="K11" s="141">
        <f>(43+35)/2</f>
        <v>39</v>
      </c>
      <c r="L11" s="106"/>
      <c r="M11" s="141">
        <f>IF(ISBLANK(L11),0,IF(ISTEXT(L11),VLOOKUP(L11,Data!$B$1:C$27,2,FALSE),VLOOKUP(RANK(L11,L$8:L$30,1),Data!$B$1:C$27,2,FALSE)))</f>
        <v>0</v>
      </c>
      <c r="N11" s="106"/>
      <c r="O11" s="141">
        <f>IF(ISBLANK(N11),0,IF(ISTEXT(N11),VLOOKUP(N11,Data!$B$1:E$27,2,FALSE),VLOOKUP(RANK(N11,N$8:N$30,1),Data!$B$1:E$27,2,FALSE)))</f>
        <v>0</v>
      </c>
      <c r="P11" s="111">
        <f>IF(R11&gt;0,RANK(R11,$R$8:$R$30),"nc")</f>
        <v>4</v>
      </c>
      <c r="Q11" s="111"/>
      <c r="R11" s="111">
        <f>SUM(U11:X11)-MIN(U11:X11)</f>
        <v>99</v>
      </c>
      <c r="S11" s="113">
        <f t="shared" si="0"/>
        <v>99</v>
      </c>
      <c r="T11" s="56">
        <f t="shared" si="1"/>
        <v>99</v>
      </c>
      <c r="U11" s="135">
        <f t="shared" si="2"/>
        <v>60</v>
      </c>
      <c r="V11" s="136">
        <f t="shared" si="3"/>
        <v>39</v>
      </c>
      <c r="W11" s="136">
        <f t="shared" si="4"/>
        <v>0</v>
      </c>
      <c r="X11" s="136">
        <f t="shared" si="5"/>
        <v>0</v>
      </c>
      <c r="Y11" s="137"/>
      <c r="Z11" s="138">
        <f>COUNTA(H11,J11,L11,N11,#REF!,#REF!)</f>
        <v>4</v>
      </c>
    </row>
    <row r="12" spans="1:26" ht="14.25" customHeight="1" x14ac:dyDescent="0.55000000000000004">
      <c r="A12" s="104">
        <v>3</v>
      </c>
      <c r="B12" s="103" t="s">
        <v>42</v>
      </c>
      <c r="C12" s="103">
        <v>516865271</v>
      </c>
      <c r="D12" s="104">
        <v>18.8</v>
      </c>
      <c r="E12" s="103" t="s">
        <v>156</v>
      </c>
      <c r="F12" s="104" t="s">
        <v>50</v>
      </c>
      <c r="G12" s="120" t="s">
        <v>177</v>
      </c>
      <c r="H12" s="106">
        <v>88</v>
      </c>
      <c r="I12" s="141">
        <f>IF(ISBLANK(H12),0,IF(ISTEXT(H12),VLOOKUP(H12,Data!$B$1:C$27,2,FALSE),VLOOKUP(RANK(H12,H$8:H$30,1),Data!$B$1:C$27,2,FALSE)))</f>
        <v>43</v>
      </c>
      <c r="J12" s="106">
        <v>98</v>
      </c>
      <c r="K12" s="141">
        <f>IF(ISBLANK(J12),0,IF(ISTEXT(J12),VLOOKUP(J12,Data!$B$1:E$27,2,FALSE),VLOOKUP(RANK(J12,J$8:J$30,1),Data!$B$1:E$27,2,FALSE)))</f>
        <v>31</v>
      </c>
      <c r="L12" s="106"/>
      <c r="M12" s="141">
        <f>IF(ISBLANK(L12),0,IF(ISTEXT(L12),VLOOKUP(L12,Data!$B$1:C$27,2,FALSE),VLOOKUP(RANK(L12,L$8:L$30,1),Data!$B$1:C$27,2,FALSE)))</f>
        <v>0</v>
      </c>
      <c r="N12" s="106"/>
      <c r="O12" s="141">
        <f>IF(ISBLANK(N12),0,IF(ISTEXT(N12),VLOOKUP(N12,Data!$B$1:E$27,2,FALSE),VLOOKUP(RANK(N12,N$8:N$30,1),Data!$B$1:E$27,2,FALSE)))</f>
        <v>0</v>
      </c>
      <c r="P12" s="111">
        <f>IF(R12&gt;0,RANK(R12,$R$8:$R$30),"nc")</f>
        <v>5</v>
      </c>
      <c r="Q12" s="111"/>
      <c r="R12" s="111">
        <f>SUM(U12:X12)-MIN(U12:X12)</f>
        <v>74</v>
      </c>
      <c r="S12" s="113">
        <f t="shared" si="0"/>
        <v>74</v>
      </c>
      <c r="T12" s="56">
        <f t="shared" si="1"/>
        <v>74</v>
      </c>
      <c r="U12" s="135">
        <f t="shared" si="2"/>
        <v>43</v>
      </c>
      <c r="V12" s="136">
        <f t="shared" si="3"/>
        <v>31</v>
      </c>
      <c r="W12" s="136">
        <f t="shared" si="4"/>
        <v>0</v>
      </c>
      <c r="X12" s="136">
        <f t="shared" si="5"/>
        <v>0</v>
      </c>
      <c r="Y12" s="137"/>
      <c r="Z12" s="138">
        <f>COUNTA(H12,J12,L12,N12,#REF!,#REF!)</f>
        <v>4</v>
      </c>
    </row>
    <row r="13" spans="1:26" ht="14.25" customHeight="1" x14ac:dyDescent="0.55000000000000004">
      <c r="A13" s="104">
        <v>6</v>
      </c>
      <c r="B13" s="103" t="s">
        <v>41</v>
      </c>
      <c r="C13" s="103">
        <v>46761294</v>
      </c>
      <c r="D13" s="104">
        <v>13.7</v>
      </c>
      <c r="E13" s="103" t="s">
        <v>24</v>
      </c>
      <c r="F13" s="104" t="s">
        <v>51</v>
      </c>
      <c r="G13" s="117" t="s">
        <v>214</v>
      </c>
      <c r="H13" s="106"/>
      <c r="I13" s="141">
        <f>IF(ISBLANK(H13),0,IF(ISTEXT(H13),VLOOKUP(H13,Data!$B$1:C$27,2,FALSE),VLOOKUP(RANK(H13,H$8:H$30,1),Data!$B$1:C$27,2,FALSE)))</f>
        <v>0</v>
      </c>
      <c r="J13" s="106">
        <v>89</v>
      </c>
      <c r="K13" s="141">
        <f>IF(ISBLANK(J13),0,IF(ISTEXT(J13),VLOOKUP(J13,Data!$B$1:E$27,2,FALSE),VLOOKUP(RANK(J13,J$8:J$30,1),Data!$B$1:E$27,2,FALSE)))</f>
        <v>51</v>
      </c>
      <c r="L13" s="106"/>
      <c r="M13" s="141">
        <f>IF(ISBLANK(L13),0,IF(ISTEXT(L13),VLOOKUP(L13,Data!$B$1:C$27,2,FALSE),VLOOKUP(RANK(L13,L$8:L$30,1),Data!$B$1:C$27,2,FALSE)))</f>
        <v>0</v>
      </c>
      <c r="N13" s="106"/>
      <c r="O13" s="141">
        <f>IF(ISBLANK(N13),0,IF(ISTEXT(N13),VLOOKUP(N13,Data!$B$1:E$27,2,FALSE),VLOOKUP(RANK(N13,N$8:N$30,1),Data!$B$1:E$27,2,FALSE)))</f>
        <v>0</v>
      </c>
      <c r="P13" s="111">
        <f>IF(R13&gt;0,RANK(R13,$R$8:$R$30),"nc")</f>
        <v>6</v>
      </c>
      <c r="Q13" s="111"/>
      <c r="R13" s="111">
        <f>SUM(U13:X13)-MIN(U13:X13)</f>
        <v>51</v>
      </c>
      <c r="S13" s="113">
        <f t="shared" si="0"/>
        <v>51</v>
      </c>
      <c r="T13" s="56">
        <f t="shared" si="1"/>
        <v>51</v>
      </c>
      <c r="U13" s="135">
        <f t="shared" si="2"/>
        <v>0</v>
      </c>
      <c r="V13" s="136">
        <f t="shared" si="3"/>
        <v>51</v>
      </c>
      <c r="W13" s="136">
        <f t="shared" si="4"/>
        <v>0</v>
      </c>
      <c r="X13" s="136">
        <f t="shared" si="5"/>
        <v>0</v>
      </c>
      <c r="Y13" s="137"/>
      <c r="Z13" s="137">
        <f>COUNTA(H13,J13,L13,N13,#REF!,#REF!)</f>
        <v>3</v>
      </c>
    </row>
    <row r="14" spans="1:26" ht="14.25" customHeight="1" x14ac:dyDescent="0.55000000000000004">
      <c r="A14" s="104">
        <v>8</v>
      </c>
      <c r="B14" s="103" t="s">
        <v>42</v>
      </c>
      <c r="C14" s="103">
        <v>41924285</v>
      </c>
      <c r="D14" s="104">
        <v>19.600000000000001</v>
      </c>
      <c r="E14" s="103" t="s">
        <v>155</v>
      </c>
      <c r="F14" s="104" t="s">
        <v>50</v>
      </c>
      <c r="G14" s="120" t="s">
        <v>177</v>
      </c>
      <c r="H14" s="106">
        <v>127</v>
      </c>
      <c r="I14" s="141">
        <f>IF(ISBLANK(H14),0,IF(ISTEXT(H14),VLOOKUP(H14,Data!$B$1:C$27,2,FALSE),VLOOKUP(RANK(H14,H$8:H$30,1),Data!$B$1:C$27,2,FALSE)))</f>
        <v>12</v>
      </c>
      <c r="J14" s="106">
        <v>91</v>
      </c>
      <c r="K14" s="141">
        <f>(43+35)/2</f>
        <v>39</v>
      </c>
      <c r="L14" s="106"/>
      <c r="M14" s="141">
        <f>IF(ISBLANK(L14),0,IF(ISTEXT(L14),VLOOKUP(L14,Data!$B$1:C$27,2,FALSE),VLOOKUP(RANK(L14,L$8:L$30,1),Data!$B$1:C$27,2,FALSE)))</f>
        <v>0</v>
      </c>
      <c r="N14" s="106"/>
      <c r="O14" s="141">
        <f>IF(ISBLANK(N14),0,IF(ISTEXT(N14),VLOOKUP(N14,Data!$B$1:E$27,2,FALSE),VLOOKUP(RANK(N14,N$8:N$30,1),Data!$B$1:E$27,2,FALSE)))</f>
        <v>0</v>
      </c>
      <c r="P14" s="111">
        <f>IF(R14&gt;0,RANK(R14,$R$8:$R$30),"nc")</f>
        <v>6</v>
      </c>
      <c r="Q14" s="111"/>
      <c r="R14" s="111">
        <f>SUM(U14:X14)-MIN(U14:X14)</f>
        <v>51</v>
      </c>
      <c r="S14" s="113">
        <f t="shared" si="0"/>
        <v>51</v>
      </c>
      <c r="T14" s="56">
        <f t="shared" si="1"/>
        <v>51</v>
      </c>
      <c r="U14" s="135">
        <f t="shared" si="2"/>
        <v>12</v>
      </c>
      <c r="V14" s="136">
        <f t="shared" si="3"/>
        <v>39</v>
      </c>
      <c r="W14" s="136">
        <f t="shared" si="4"/>
        <v>0</v>
      </c>
      <c r="X14" s="136">
        <f t="shared" si="5"/>
        <v>0</v>
      </c>
      <c r="Y14" s="137"/>
      <c r="Z14" s="138">
        <f>COUNTA(H14,J14,L14,N14,#REF!,#REF!)</f>
        <v>4</v>
      </c>
    </row>
    <row r="15" spans="1:26" ht="14.25" customHeight="1" x14ac:dyDescent="0.55000000000000004">
      <c r="A15" s="104">
        <v>7</v>
      </c>
      <c r="B15" s="103" t="s">
        <v>42</v>
      </c>
      <c r="C15" s="103">
        <v>536409271</v>
      </c>
      <c r="D15" s="104">
        <v>18.5</v>
      </c>
      <c r="E15" s="103" t="s">
        <v>25</v>
      </c>
      <c r="F15" s="104" t="s">
        <v>51</v>
      </c>
      <c r="G15" s="120" t="s">
        <v>177</v>
      </c>
      <c r="H15" s="106">
        <v>87</v>
      </c>
      <c r="I15" s="141">
        <f>IF(ISBLANK(H15),0,IF(ISTEXT(H15),VLOOKUP(H15,Data!$B$1:C$27,2,FALSE),VLOOKUP(RANK(H15,H$8:H$30,1),Data!$B$1:C$27,2,FALSE)))</f>
        <v>51</v>
      </c>
      <c r="J15" s="106" t="s">
        <v>15</v>
      </c>
      <c r="K15" s="141">
        <f>IF(ISBLANK(J15),0,IF(ISTEXT(J15),VLOOKUP(J15,Data!$B$1:E$27,2,FALSE),VLOOKUP(RANK(J15,J$8:J$30,1),Data!$B$1:E$27,2,FALSE)))</f>
        <v>0</v>
      </c>
      <c r="L15" s="106"/>
      <c r="M15" s="141">
        <f>IF(ISBLANK(L15),0,IF(ISTEXT(L15),VLOOKUP(L15,Data!$B$1:C$27,2,FALSE),VLOOKUP(RANK(L15,L$8:L$30,1),Data!$B$1:C$27,2,FALSE)))</f>
        <v>0</v>
      </c>
      <c r="N15" s="106"/>
      <c r="O15" s="141">
        <f>IF(ISBLANK(N15),0,IF(ISTEXT(N15),VLOOKUP(N15,Data!$B$1:E$27,2,FALSE),VLOOKUP(RANK(N15,N$8:N$30,1),Data!$B$1:E$27,2,FALSE)))</f>
        <v>0</v>
      </c>
      <c r="P15" s="111">
        <f>IF(R15&gt;0,RANK(R15,$R$8:$R$30),"nc")</f>
        <v>6</v>
      </c>
      <c r="Q15" s="111"/>
      <c r="R15" s="111">
        <f>SUM(U15:X15)-MIN(U15:X15)</f>
        <v>51</v>
      </c>
      <c r="S15" s="113">
        <f t="shared" si="0"/>
        <v>51</v>
      </c>
      <c r="T15" s="56">
        <f t="shared" si="1"/>
        <v>51</v>
      </c>
      <c r="U15" s="135">
        <f t="shared" si="2"/>
        <v>51</v>
      </c>
      <c r="V15" s="136">
        <f t="shared" si="3"/>
        <v>0</v>
      </c>
      <c r="W15" s="136">
        <f t="shared" si="4"/>
        <v>0</v>
      </c>
      <c r="X15" s="136">
        <f t="shared" si="5"/>
        <v>0</v>
      </c>
      <c r="Y15" s="137"/>
      <c r="Z15" s="137">
        <f>COUNTA(H15,J15,L15,N15,#REF!,#REF!)</f>
        <v>4</v>
      </c>
    </row>
    <row r="16" spans="1:26" ht="14.25" customHeight="1" x14ac:dyDescent="0.55000000000000004">
      <c r="A16" s="104">
        <v>10</v>
      </c>
      <c r="B16" s="103" t="s">
        <v>42</v>
      </c>
      <c r="C16" s="103">
        <v>44733295</v>
      </c>
      <c r="D16" s="104">
        <v>25.2</v>
      </c>
      <c r="E16" s="103" t="s">
        <v>197</v>
      </c>
      <c r="F16" s="104" t="s">
        <v>50</v>
      </c>
      <c r="G16" s="120" t="s">
        <v>177</v>
      </c>
      <c r="H16" s="106">
        <v>97</v>
      </c>
      <c r="I16" s="141">
        <f>IF(ISBLANK(H16),0,IF(ISTEXT(H16),VLOOKUP(H16,Data!$B$1:C$27,2,FALSE),VLOOKUP(RANK(H16,H$8:H$30,1),Data!$B$1:C$27,2,FALSE)))</f>
        <v>31</v>
      </c>
      <c r="J16" s="106">
        <v>115</v>
      </c>
      <c r="K16" s="141">
        <f>(14+13)/2</f>
        <v>13.5</v>
      </c>
      <c r="L16" s="106"/>
      <c r="M16" s="141">
        <f>IF(ISBLANK(L16),0,IF(ISTEXT(L16),VLOOKUP(L16,Data!$B$1:C$27,2,FALSE),VLOOKUP(RANK(L16,L$8:L$30,1),Data!$B$1:C$27,2,FALSE)))</f>
        <v>0</v>
      </c>
      <c r="N16" s="106"/>
      <c r="O16" s="141">
        <f>IF(ISBLANK(N16),0,IF(ISTEXT(N16),VLOOKUP(N16,Data!$B$1:E$27,2,FALSE),VLOOKUP(RANK(N16,N$8:N$30,1),Data!$B$1:E$27,2,FALSE)))</f>
        <v>0</v>
      </c>
      <c r="P16" s="111">
        <f>IF(R16&gt;0,RANK(R16,$R$8:$R$30),"nc")</f>
        <v>9</v>
      </c>
      <c r="Q16" s="111"/>
      <c r="R16" s="111">
        <f>SUM(U16:X16)-MIN(U16:X16)</f>
        <v>44.5</v>
      </c>
      <c r="S16" s="113">
        <f t="shared" si="0"/>
        <v>44.5</v>
      </c>
      <c r="T16" s="56">
        <f t="shared" si="1"/>
        <v>44.5</v>
      </c>
      <c r="U16" s="135">
        <f t="shared" si="2"/>
        <v>31</v>
      </c>
      <c r="V16" s="136">
        <f t="shared" si="3"/>
        <v>13.5</v>
      </c>
      <c r="W16" s="136">
        <f t="shared" si="4"/>
        <v>0</v>
      </c>
      <c r="X16" s="136">
        <f t="shared" si="5"/>
        <v>0</v>
      </c>
      <c r="Y16" s="137"/>
      <c r="Z16" s="137">
        <f>COUNTA(H16,J16,L16,N16,#REF!,#REF!)</f>
        <v>4</v>
      </c>
    </row>
    <row r="17" spans="1:26" ht="14.25" customHeight="1" x14ac:dyDescent="0.55000000000000004">
      <c r="A17" s="104">
        <v>9</v>
      </c>
      <c r="B17" s="103" t="s">
        <v>41</v>
      </c>
      <c r="C17" s="103">
        <v>529242277</v>
      </c>
      <c r="D17" s="104">
        <v>24.4</v>
      </c>
      <c r="E17" s="103" t="s">
        <v>27</v>
      </c>
      <c r="F17" s="104" t="s">
        <v>50</v>
      </c>
      <c r="G17" s="117" t="s">
        <v>213</v>
      </c>
      <c r="H17" s="106">
        <v>108</v>
      </c>
      <c r="I17" s="141">
        <f>IF(ISBLANK(H17),0,IF(ISTEXT(H17),VLOOKUP(H17,Data!$B$1:C$27,2,FALSE),VLOOKUP(RANK(H17,H$8:H$30,1),Data!$B$1:C$27,2,FALSE)))</f>
        <v>20</v>
      </c>
      <c r="J17" s="106">
        <v>103</v>
      </c>
      <c r="K17" s="141">
        <f>IF(ISBLANK(J17),0,IF(ISTEXT(J17),VLOOKUP(J17,Data!$B$1:E$27,2,FALSE),VLOOKUP(RANK(J17,J$8:J$30,1),Data!$B$1:E$27,2,FALSE)))</f>
        <v>20</v>
      </c>
      <c r="L17" s="106"/>
      <c r="M17" s="141">
        <f>IF(ISBLANK(L17),0,IF(ISTEXT(L17),VLOOKUP(L17,Data!$B$1:C$27,2,FALSE),VLOOKUP(RANK(L17,L$8:L$30,1),Data!$B$1:C$27,2,FALSE)))</f>
        <v>0</v>
      </c>
      <c r="N17" s="106"/>
      <c r="O17" s="141">
        <f>IF(ISBLANK(N17),0,IF(ISTEXT(N17),VLOOKUP(N17,Data!$B$1:E$27,2,FALSE),VLOOKUP(RANK(N17,N$8:N$30,1),Data!$B$1:E$27,2,FALSE)))</f>
        <v>0</v>
      </c>
      <c r="P17" s="111">
        <f>IF(R17&gt;0,RANK(R17,$R$8:$R$30),"nc")</f>
        <v>10</v>
      </c>
      <c r="Q17" s="111"/>
      <c r="R17" s="111">
        <f>SUM(U17:X17)-MIN(U17:X17)</f>
        <v>40</v>
      </c>
      <c r="S17" s="113">
        <f t="shared" si="0"/>
        <v>40</v>
      </c>
      <c r="T17" s="56">
        <f t="shared" si="1"/>
        <v>40</v>
      </c>
      <c r="U17" s="135">
        <f t="shared" si="2"/>
        <v>20</v>
      </c>
      <c r="V17" s="136">
        <f t="shared" si="3"/>
        <v>20</v>
      </c>
      <c r="W17" s="136">
        <f t="shared" si="4"/>
        <v>0</v>
      </c>
      <c r="X17" s="136">
        <f t="shared" si="5"/>
        <v>0</v>
      </c>
      <c r="Y17" s="137"/>
      <c r="Z17" s="137">
        <f>COUNTA(H17,J17,L17,N17,#REF!,#REF!)</f>
        <v>4</v>
      </c>
    </row>
    <row r="18" spans="1:26" ht="14.25" customHeight="1" x14ac:dyDescent="0.55000000000000004">
      <c r="A18" s="104">
        <v>12</v>
      </c>
      <c r="B18" s="103" t="s">
        <v>40</v>
      </c>
      <c r="C18" s="103">
        <v>514186302</v>
      </c>
      <c r="D18" s="104">
        <v>28</v>
      </c>
      <c r="E18" s="103" t="s">
        <v>223</v>
      </c>
      <c r="F18" s="104" t="s">
        <v>51</v>
      </c>
      <c r="G18" s="118" t="s">
        <v>224</v>
      </c>
      <c r="H18" s="106">
        <v>106</v>
      </c>
      <c r="I18" s="141">
        <f>IF(ISBLANK(H18),0,IF(ISTEXT(H18),VLOOKUP(H18,Data!$B$1:C$27,2,FALSE),VLOOKUP(RANK(H18,H$8:H$30,1),Data!$B$1:C$27,2,FALSE)))</f>
        <v>26</v>
      </c>
      <c r="J18" s="106">
        <v>115</v>
      </c>
      <c r="K18" s="141">
        <f>(14+13)/2</f>
        <v>13.5</v>
      </c>
      <c r="L18" s="106"/>
      <c r="M18" s="141">
        <f>IF(ISBLANK(L18),0,IF(ISTEXT(L18),VLOOKUP(L18,Data!$B$1:C$27,2,FALSE),VLOOKUP(RANK(L18,L$8:L$30,1),Data!$B$1:C$27,2,FALSE)))</f>
        <v>0</v>
      </c>
      <c r="N18" s="106"/>
      <c r="O18" s="141">
        <f>IF(ISBLANK(N18),0,IF(ISTEXT(N18),VLOOKUP(N18,Data!$B$1:E$27,2,FALSE),VLOOKUP(RANK(N18,N$8:N$30,1),Data!$B$1:E$27,2,FALSE)))</f>
        <v>0</v>
      </c>
      <c r="P18" s="111">
        <f>IF(R18&gt;0,RANK(R18,$R$8:$R$30),"nc")</f>
        <v>11</v>
      </c>
      <c r="Q18" s="111"/>
      <c r="R18" s="111">
        <f>SUM(U18:X18)-MIN(U18:X18)</f>
        <v>39.5</v>
      </c>
      <c r="S18" s="113">
        <f t="shared" si="0"/>
        <v>39.5</v>
      </c>
      <c r="T18" s="56">
        <f t="shared" si="1"/>
        <v>39.5</v>
      </c>
      <c r="U18" s="135">
        <f t="shared" si="2"/>
        <v>26</v>
      </c>
      <c r="V18" s="136">
        <f t="shared" si="3"/>
        <v>13.5</v>
      </c>
      <c r="W18" s="136">
        <f t="shared" si="4"/>
        <v>0</v>
      </c>
      <c r="X18" s="136">
        <f t="shared" si="5"/>
        <v>0</v>
      </c>
      <c r="Y18" s="137"/>
      <c r="Z18" s="137">
        <f>COUNTA(H18,J18,L18,N18,#REF!,#REF!)</f>
        <v>4</v>
      </c>
    </row>
    <row r="19" spans="1:26" ht="14.25" customHeight="1" x14ac:dyDescent="0.55000000000000004">
      <c r="A19" s="104">
        <v>11</v>
      </c>
      <c r="B19" s="103" t="s">
        <v>40</v>
      </c>
      <c r="C19" s="103">
        <v>525349286</v>
      </c>
      <c r="D19" s="104">
        <v>10.7</v>
      </c>
      <c r="E19" s="103" t="s">
        <v>20</v>
      </c>
      <c r="F19" s="104" t="s">
        <v>51</v>
      </c>
      <c r="G19" s="118" t="s">
        <v>221</v>
      </c>
      <c r="H19" s="106">
        <v>93</v>
      </c>
      <c r="I19" s="141">
        <f>IF(ISBLANK(H19),0,IF(ISTEXT(H19),VLOOKUP(H19,Data!$B$1:C$27,2,FALSE),VLOOKUP(RANK(H19,H$8:H$30,1),Data!$B$1:C$27,2,FALSE)))</f>
        <v>35</v>
      </c>
      <c r="J19" s="106"/>
      <c r="K19" s="141">
        <f>IF(ISBLANK(J19),0,IF(ISTEXT(J19),VLOOKUP(J19,Data!$B$1:E$27,2,FALSE),VLOOKUP(RANK(J19,J$8:J$30,1),Data!$B$1:E$27,2,FALSE)))</f>
        <v>0</v>
      </c>
      <c r="L19" s="106"/>
      <c r="M19" s="141">
        <f>IF(ISBLANK(L19),0,IF(ISTEXT(L19),VLOOKUP(L19,Data!$B$1:C$27,2,FALSE),VLOOKUP(RANK(L19,L$8:L$30,1),Data!$B$1:C$27,2,FALSE)))</f>
        <v>0</v>
      </c>
      <c r="N19" s="106"/>
      <c r="O19" s="141">
        <f>IF(ISBLANK(N19),0,IF(ISTEXT(N19),VLOOKUP(N19,Data!$B$1:E$27,2,FALSE),VLOOKUP(RANK(N19,N$8:N$30,1),Data!$B$1:E$27,2,FALSE)))</f>
        <v>0</v>
      </c>
      <c r="P19" s="111">
        <f>IF(R19&gt;0,RANK(R19,$R$8:$R$30),"nc")</f>
        <v>12</v>
      </c>
      <c r="Q19" s="111"/>
      <c r="R19" s="111">
        <f>SUM(U19:X19)-MIN(U19:X19)</f>
        <v>35</v>
      </c>
      <c r="S19" s="113">
        <f t="shared" si="0"/>
        <v>35</v>
      </c>
      <c r="T19" s="56">
        <f t="shared" si="1"/>
        <v>35</v>
      </c>
      <c r="U19" s="135">
        <f t="shared" si="2"/>
        <v>35</v>
      </c>
      <c r="V19" s="136">
        <f t="shared" si="3"/>
        <v>0</v>
      </c>
      <c r="W19" s="136">
        <f t="shared" si="4"/>
        <v>0</v>
      </c>
      <c r="X19" s="136">
        <f t="shared" si="5"/>
        <v>0</v>
      </c>
      <c r="Y19" s="137"/>
      <c r="Z19" s="137">
        <f>COUNTA(H19,J19,L19,N19,#REF!,#REF!)</f>
        <v>3</v>
      </c>
    </row>
    <row r="20" spans="1:26" ht="14.25" customHeight="1" x14ac:dyDescent="0.55000000000000004">
      <c r="A20" s="104">
        <v>13</v>
      </c>
      <c r="B20" s="103" t="s">
        <v>41</v>
      </c>
      <c r="C20" s="103">
        <v>518902315</v>
      </c>
      <c r="D20" s="104">
        <v>31</v>
      </c>
      <c r="E20" s="103" t="s">
        <v>229</v>
      </c>
      <c r="F20" s="104" t="s">
        <v>50</v>
      </c>
      <c r="G20" s="117" t="s">
        <v>213</v>
      </c>
      <c r="H20" s="106">
        <v>116</v>
      </c>
      <c r="I20" s="141">
        <f>IF(ISBLANK(H20),0,IF(ISTEXT(H20),VLOOKUP(H20,Data!$B$1:C$27,2,FALSE),VLOOKUP(RANK(H20,H$8:H$30,1),Data!$B$1:C$27,2,FALSE)))</f>
        <v>15</v>
      </c>
      <c r="J20" s="106">
        <v>105</v>
      </c>
      <c r="K20" s="141">
        <f>IF(ISBLANK(J20),0,IF(ISTEXT(J20),VLOOKUP(J20,Data!$B$1:E$27,2,FALSE),VLOOKUP(RANK(J20,J$8:J$30,1),Data!$B$1:E$27,2,FALSE)))</f>
        <v>18</v>
      </c>
      <c r="L20" s="106"/>
      <c r="M20" s="141">
        <f>IF(ISBLANK(L20),0,IF(ISTEXT(L20),VLOOKUP(L20,Data!$B$1:C$27,2,FALSE),VLOOKUP(RANK(L20,L$8:L$30,1),Data!$B$1:C$27,2,FALSE)))</f>
        <v>0</v>
      </c>
      <c r="N20" s="106"/>
      <c r="O20" s="141">
        <f>IF(ISBLANK(N20),0,IF(ISTEXT(N20),VLOOKUP(N20,Data!$B$1:E$27,2,FALSE),VLOOKUP(RANK(N20,N$8:N$30,1),Data!$B$1:E$27,2,FALSE)))</f>
        <v>0</v>
      </c>
      <c r="P20" s="111">
        <f>IF(R20&gt;0,RANK(R20,$R$8:$R$30),"nc")</f>
        <v>13</v>
      </c>
      <c r="Q20" s="111"/>
      <c r="R20" s="111">
        <f>SUM(U20:X20)-MIN(U20:X20)</f>
        <v>33</v>
      </c>
      <c r="S20" s="113">
        <f t="shared" si="0"/>
        <v>33</v>
      </c>
      <c r="T20" s="56">
        <f t="shared" si="1"/>
        <v>33</v>
      </c>
      <c r="U20" s="135">
        <f t="shared" si="2"/>
        <v>15</v>
      </c>
      <c r="V20" s="136">
        <f t="shared" si="3"/>
        <v>18</v>
      </c>
      <c r="W20" s="136">
        <f t="shared" si="4"/>
        <v>0</v>
      </c>
      <c r="X20" s="136">
        <f t="shared" si="5"/>
        <v>0</v>
      </c>
      <c r="Y20" s="137"/>
      <c r="Z20" s="137">
        <f>COUNTA(H20,J20,L20,N20,#REF!,#REF!)</f>
        <v>4</v>
      </c>
    </row>
    <row r="21" spans="1:26" ht="14.25" customHeight="1" x14ac:dyDescent="0.55000000000000004">
      <c r="A21" s="104">
        <v>14</v>
      </c>
      <c r="B21" s="103" t="s">
        <v>40</v>
      </c>
      <c r="C21" s="103">
        <v>512696292</v>
      </c>
      <c r="D21" s="104">
        <v>31</v>
      </c>
      <c r="E21" s="103" t="s">
        <v>147</v>
      </c>
      <c r="F21" s="104" t="s">
        <v>51</v>
      </c>
      <c r="G21" s="119" t="s">
        <v>175</v>
      </c>
      <c r="H21" s="106">
        <v>112</v>
      </c>
      <c r="I21" s="141">
        <f>IF(ISBLANK(H21),0,IF(ISTEXT(H21),VLOOKUP(H21,Data!$B$1:C$27,2,FALSE),VLOOKUP(RANK(H21,H$8:H$30,1),Data!$B$1:C$27,2,FALSE)))</f>
        <v>18</v>
      </c>
      <c r="J21" s="106">
        <v>106</v>
      </c>
      <c r="K21" s="141">
        <f>IF(ISBLANK(J21),0,IF(ISTEXT(J21),VLOOKUP(J21,Data!$B$1:E$27,2,FALSE),VLOOKUP(RANK(J21,J$8:J$30,1),Data!$B$1:E$27,2,FALSE)))</f>
        <v>15</v>
      </c>
      <c r="L21" s="106"/>
      <c r="M21" s="141">
        <f>IF(ISBLANK(L21),0,IF(ISTEXT(L21),VLOOKUP(L21,Data!$B$1:C$27,2,FALSE),VLOOKUP(RANK(L21,L$8:L$30,1),Data!$B$1:C$27,2,FALSE)))</f>
        <v>0</v>
      </c>
      <c r="N21" s="106"/>
      <c r="O21" s="141">
        <f>IF(ISBLANK(N21),0,IF(ISTEXT(N21),VLOOKUP(N21,Data!$B$1:E$27,2,FALSE),VLOOKUP(RANK(N21,N$8:N$30,1),Data!$B$1:E$27,2,FALSE)))</f>
        <v>0</v>
      </c>
      <c r="P21" s="111">
        <f>IF(R21&gt;0,RANK(R21,$R$8:$R$30),"nc")</f>
        <v>13</v>
      </c>
      <c r="Q21" s="111"/>
      <c r="R21" s="111">
        <f>SUM(U21:X21)-MIN(U21:X21)</f>
        <v>33</v>
      </c>
      <c r="S21" s="113">
        <f t="shared" si="0"/>
        <v>33</v>
      </c>
      <c r="T21" s="56">
        <f t="shared" si="1"/>
        <v>33</v>
      </c>
      <c r="U21" s="135">
        <f t="shared" si="2"/>
        <v>18</v>
      </c>
      <c r="V21" s="136">
        <f t="shared" si="3"/>
        <v>15</v>
      </c>
      <c r="W21" s="136">
        <f t="shared" si="4"/>
        <v>0</v>
      </c>
      <c r="X21" s="136">
        <f t="shared" si="5"/>
        <v>0</v>
      </c>
      <c r="Y21" s="137"/>
      <c r="Z21" s="137">
        <f>COUNTA(H21,J21,L21,N21,#REF!,#REF!)</f>
        <v>4</v>
      </c>
    </row>
    <row r="22" spans="1:26" ht="14.25" customHeight="1" x14ac:dyDescent="0.55000000000000004">
      <c r="A22" s="104">
        <v>15</v>
      </c>
      <c r="B22" s="103" t="s">
        <v>41</v>
      </c>
      <c r="C22" s="103">
        <v>534441293</v>
      </c>
      <c r="D22" s="104">
        <v>18.8</v>
      </c>
      <c r="E22" s="103" t="s">
        <v>157</v>
      </c>
      <c r="F22" s="104" t="s">
        <v>51</v>
      </c>
      <c r="G22" s="117" t="s">
        <v>213</v>
      </c>
      <c r="H22" s="106" t="s">
        <v>15</v>
      </c>
      <c r="I22" s="141">
        <f>IF(ISBLANK(H22),0,IF(ISTEXT(H22),VLOOKUP(H22,Data!$B$1:C$27,2,FALSE),VLOOKUP(RANK(H22,H$8:H$30,1),Data!$B$1:C$27,2,FALSE)))</f>
        <v>0</v>
      </c>
      <c r="J22" s="106">
        <v>102</v>
      </c>
      <c r="K22" s="141">
        <f>IF(ISBLANK(J22),0,IF(ISTEXT(J22),VLOOKUP(J22,Data!$B$1:E$27,2,FALSE),VLOOKUP(RANK(J22,J$8:J$30,1),Data!$B$1:E$27,2,FALSE)))</f>
        <v>26</v>
      </c>
      <c r="L22" s="106"/>
      <c r="M22" s="141">
        <f>IF(ISBLANK(L22),0,IF(ISTEXT(L22),VLOOKUP(L22,Data!$B$1:C$27,2,FALSE),VLOOKUP(RANK(L22,L$8:L$30,1),Data!$B$1:C$27,2,FALSE)))</f>
        <v>0</v>
      </c>
      <c r="N22" s="106"/>
      <c r="O22" s="141">
        <f>IF(ISBLANK(N22),0,IF(ISTEXT(N22),VLOOKUP(N22,Data!$B$1:E$27,2,FALSE),VLOOKUP(RANK(N22,N$8:N$30,1),Data!$B$1:E$27,2,FALSE)))</f>
        <v>0</v>
      </c>
      <c r="P22" s="111">
        <f>IF(R22&gt;0,RANK(R22,$R$8:$R$30),"nc")</f>
        <v>15</v>
      </c>
      <c r="Q22" s="111"/>
      <c r="R22" s="111">
        <f>SUM(U22:X22)-MIN(U22:X22)</f>
        <v>26</v>
      </c>
      <c r="S22" s="113">
        <f t="shared" si="0"/>
        <v>26</v>
      </c>
      <c r="T22" s="56">
        <f t="shared" si="1"/>
        <v>26</v>
      </c>
      <c r="U22" s="135">
        <f t="shared" si="2"/>
        <v>0</v>
      </c>
      <c r="V22" s="136">
        <f t="shared" si="3"/>
        <v>26</v>
      </c>
      <c r="W22" s="136">
        <f t="shared" si="4"/>
        <v>0</v>
      </c>
      <c r="X22" s="136">
        <f t="shared" si="5"/>
        <v>0</v>
      </c>
      <c r="Y22" s="137"/>
      <c r="Z22" s="137">
        <f>COUNTA(H22,J22,L22,N22,#REF!,#REF!)</f>
        <v>4</v>
      </c>
    </row>
    <row r="23" spans="1:26" ht="14.25" customHeight="1" x14ac:dyDescent="0.55000000000000004">
      <c r="A23" s="104">
        <v>16</v>
      </c>
      <c r="B23" s="107" t="s">
        <v>40</v>
      </c>
      <c r="C23" s="107">
        <v>536903272</v>
      </c>
      <c r="D23" s="108">
        <v>29.5</v>
      </c>
      <c r="E23" s="107" t="s">
        <v>227</v>
      </c>
      <c r="F23" s="108" t="s">
        <v>50</v>
      </c>
      <c r="G23" s="119" t="s">
        <v>176</v>
      </c>
      <c r="H23" s="110">
        <v>118</v>
      </c>
      <c r="I23" s="141">
        <f>IF(ISBLANK(H23),0,IF(ISTEXT(H23),VLOOKUP(H23,Data!$B$1:C$27,2,FALSE),VLOOKUP(RANK(H23,H$8:H$30,1),Data!$B$1:C$27,2,FALSE)))</f>
        <v>14</v>
      </c>
      <c r="J23" s="110">
        <v>116</v>
      </c>
      <c r="K23" s="141">
        <f>IF(ISBLANK(J23),0,IF(ISTEXT(J23),VLOOKUP(J23,Data!$B$1:E$27,2,FALSE),VLOOKUP(RANK(J23,J$8:J$30,1),Data!$B$1:E$27,2,FALSE)))</f>
        <v>12</v>
      </c>
      <c r="L23" s="110"/>
      <c r="M23" s="141">
        <f>IF(ISBLANK(L23),0,IF(ISTEXT(L23),VLOOKUP(L23,Data!$B$1:C$27,2,FALSE),VLOOKUP(RANK(L23,L$8:L$30,1),Data!$B$1:C$27,2,FALSE)))</f>
        <v>0</v>
      </c>
      <c r="N23" s="110"/>
      <c r="O23" s="141">
        <f>IF(ISBLANK(N23),0,IF(ISTEXT(N23),VLOOKUP(N23,Data!$B$1:E$27,2,FALSE),VLOOKUP(RANK(N23,N$8:N$30,1),Data!$B$1:E$27,2,FALSE)))</f>
        <v>0</v>
      </c>
      <c r="P23" s="111">
        <f>IF(R23&gt;0,RANK(R23,$R$8:$R$30),"nc")</f>
        <v>15</v>
      </c>
      <c r="Q23" s="111"/>
      <c r="R23" s="111">
        <f>SUM(U23:X23)-MIN(U23:X23)</f>
        <v>26</v>
      </c>
      <c r="S23" s="104">
        <f t="shared" si="0"/>
        <v>26</v>
      </c>
      <c r="T23" s="56">
        <f t="shared" si="1"/>
        <v>26</v>
      </c>
      <c r="U23" s="11">
        <f t="shared" si="2"/>
        <v>14</v>
      </c>
      <c r="V23" s="11">
        <f t="shared" si="3"/>
        <v>12</v>
      </c>
      <c r="W23" s="11">
        <f t="shared" si="4"/>
        <v>0</v>
      </c>
      <c r="X23" s="11">
        <f t="shared" si="5"/>
        <v>0</v>
      </c>
      <c r="Z23" s="1">
        <f>COUNTA(H23,J23,L23,N23,#REF!,#REF!)</f>
        <v>4</v>
      </c>
    </row>
    <row r="24" spans="1:26" ht="14.25" customHeight="1" x14ac:dyDescent="0.55000000000000004">
      <c r="A24" s="104">
        <v>17</v>
      </c>
      <c r="B24" s="107" t="s">
        <v>41</v>
      </c>
      <c r="C24" s="107">
        <v>42783276</v>
      </c>
      <c r="D24" s="108">
        <v>30.5</v>
      </c>
      <c r="E24" s="107" t="s">
        <v>228</v>
      </c>
      <c r="F24" s="108" t="s">
        <v>50</v>
      </c>
      <c r="G24" s="117" t="s">
        <v>214</v>
      </c>
      <c r="H24" s="110">
        <v>126</v>
      </c>
      <c r="I24" s="141">
        <f>IF(ISBLANK(H24),0,IF(ISTEXT(H24),VLOOKUP(H24,Data!$B$1:C$27,2,FALSE),VLOOKUP(RANK(H24,H$8:H$30,1),Data!$B$1:C$27,2,FALSE)))</f>
        <v>13</v>
      </c>
      <c r="J24" s="110">
        <v>121</v>
      </c>
      <c r="K24" s="141">
        <f>IF(ISBLANK(J24),0,IF(ISTEXT(J24),VLOOKUP(J24,Data!$B$1:E$27,2,FALSE),VLOOKUP(RANK(J24,J$8:J$30,1),Data!$B$1:E$27,2,FALSE)))</f>
        <v>11</v>
      </c>
      <c r="L24" s="110"/>
      <c r="M24" s="141">
        <f>IF(ISBLANK(L24),0,IF(ISTEXT(L24),VLOOKUP(L24,Data!$B$1:C$27,2,FALSE),VLOOKUP(RANK(L24,L$8:L$30,1),Data!$B$1:C$27,2,FALSE)))</f>
        <v>0</v>
      </c>
      <c r="N24" s="110"/>
      <c r="O24" s="141">
        <f>IF(ISBLANK(N24),0,IF(ISTEXT(N24),VLOOKUP(N24,Data!$B$1:E$27,2,FALSE),VLOOKUP(RANK(N24,N$8:N$30,1),Data!$B$1:E$27,2,FALSE)))</f>
        <v>0</v>
      </c>
      <c r="P24" s="111">
        <f>IF(R24&gt;0,RANK(R24,$R$8:$R$30),"nc")</f>
        <v>17</v>
      </c>
      <c r="Q24" s="111"/>
      <c r="R24" s="111">
        <f>SUM(U24:X24)-MIN(U24:X24)</f>
        <v>24</v>
      </c>
      <c r="S24" s="104">
        <f t="shared" si="0"/>
        <v>24</v>
      </c>
      <c r="T24" s="56">
        <f t="shared" si="1"/>
        <v>24</v>
      </c>
      <c r="U24" s="11">
        <f t="shared" si="2"/>
        <v>13</v>
      </c>
      <c r="V24" s="11">
        <f t="shared" si="3"/>
        <v>11</v>
      </c>
      <c r="W24" s="11">
        <f t="shared" si="4"/>
        <v>0</v>
      </c>
      <c r="X24" s="11">
        <f t="shared" si="5"/>
        <v>0</v>
      </c>
      <c r="Z24" s="1">
        <f>COUNTA(H24,J24,L24,N24,#REF!,#REF!)</f>
        <v>4</v>
      </c>
    </row>
    <row r="25" spans="1:26" ht="14.25" customHeight="1" x14ac:dyDescent="0.55000000000000004">
      <c r="A25" s="104">
        <v>18</v>
      </c>
      <c r="B25" s="107" t="s">
        <v>42</v>
      </c>
      <c r="C25" s="107">
        <v>525265296</v>
      </c>
      <c r="D25" s="108">
        <v>26.5</v>
      </c>
      <c r="E25" s="107" t="s">
        <v>222</v>
      </c>
      <c r="F25" s="108" t="s">
        <v>50</v>
      </c>
      <c r="G25" s="120" t="s">
        <v>177</v>
      </c>
      <c r="H25" s="110"/>
      <c r="I25" s="141">
        <f>IF(ISBLANK(H25),0,IF(ISTEXT(H25),VLOOKUP(H25,Data!$B$1:C$27,2,FALSE),VLOOKUP(RANK(H25,H$8:H$30,1),Data!$B$1:C$27,2,FALSE)))</f>
        <v>0</v>
      </c>
      <c r="J25" s="110"/>
      <c r="K25" s="141">
        <f>IF(ISBLANK(J25),0,IF(ISTEXT(J25),VLOOKUP(J25,Data!$B$1:E$27,2,FALSE),VLOOKUP(RANK(J25,J$8:J$30,1),Data!$B$1:E$27,2,FALSE)))</f>
        <v>0</v>
      </c>
      <c r="L25" s="110"/>
      <c r="M25" s="141">
        <f>IF(ISBLANK(L25),0,IF(ISTEXT(L25),VLOOKUP(L25,Data!$B$1:C$27,2,FALSE),VLOOKUP(RANK(L25,L$8:L$30,1),Data!$B$1:C$27,2,FALSE)))</f>
        <v>0</v>
      </c>
      <c r="N25" s="110"/>
      <c r="O25" s="141">
        <f>IF(ISBLANK(N25),0,IF(ISTEXT(N25),VLOOKUP(N25,Data!$B$1:E$27,2,FALSE),VLOOKUP(RANK(N25,N$8:N$30,1),Data!$B$1:E$27,2,FALSE)))</f>
        <v>0</v>
      </c>
      <c r="P25" s="111" t="str">
        <f>IF(R25&gt;0,RANK(R25,$R$8:$R$30),"nc")</f>
        <v>nc</v>
      </c>
      <c r="Q25" s="111"/>
      <c r="R25" s="111">
        <f>SUM(U25:X25)-MIN(U25:X25)</f>
        <v>0</v>
      </c>
      <c r="S25" s="113">
        <f t="shared" si="0"/>
        <v>0</v>
      </c>
      <c r="T25" s="56">
        <f t="shared" si="1"/>
        <v>0</v>
      </c>
      <c r="U25" s="11">
        <f t="shared" si="2"/>
        <v>0</v>
      </c>
      <c r="V25" s="11">
        <f t="shared" si="3"/>
        <v>0</v>
      </c>
      <c r="W25" s="11">
        <f t="shared" si="4"/>
        <v>0</v>
      </c>
      <c r="X25" s="11">
        <f t="shared" si="5"/>
        <v>0</v>
      </c>
      <c r="Z25" s="1">
        <f>COUNTA(H25,J25,L25,N25,#REF!,#REF!)</f>
        <v>2</v>
      </c>
    </row>
    <row r="26" spans="1:26" ht="14.25" customHeight="1" x14ac:dyDescent="0.55000000000000004">
      <c r="A26" s="104">
        <v>19</v>
      </c>
      <c r="B26" s="107" t="s">
        <v>41</v>
      </c>
      <c r="C26" s="107">
        <v>514156308</v>
      </c>
      <c r="D26" s="108">
        <v>29</v>
      </c>
      <c r="E26" s="107" t="s">
        <v>225</v>
      </c>
      <c r="F26" s="108" t="s">
        <v>51</v>
      </c>
      <c r="G26" s="159" t="s">
        <v>226</v>
      </c>
      <c r="H26" s="110"/>
      <c r="I26" s="141">
        <f>IF(ISBLANK(H26),0,IF(ISTEXT(H26),VLOOKUP(H26,Data!$B$1:C$27,2,FALSE),VLOOKUP(RANK(H26,H$8:H$30,1),Data!$B$1:C$27,2,FALSE)))</f>
        <v>0</v>
      </c>
      <c r="J26" s="110"/>
      <c r="K26" s="141">
        <f>IF(ISBLANK(J26),0,IF(ISTEXT(J26),VLOOKUP(J26,Data!$B$1:E$27,2,FALSE),VLOOKUP(RANK(J26,J$8:J$30,1),Data!$B$1:E$27,2,FALSE)))</f>
        <v>0</v>
      </c>
      <c r="L26" s="110"/>
      <c r="M26" s="141">
        <f>IF(ISBLANK(L26),0,IF(ISTEXT(L26),VLOOKUP(L26,Data!$B$1:C$27,2,FALSE),VLOOKUP(RANK(L26,L$8:L$30,1),Data!$B$1:C$27,2,FALSE)))</f>
        <v>0</v>
      </c>
      <c r="N26" s="110"/>
      <c r="O26" s="141">
        <f>IF(ISBLANK(N26),0,IF(ISTEXT(N26),VLOOKUP(N26,Data!$B$1:E$27,2,FALSE),VLOOKUP(RANK(N26,N$8:N$30,1),Data!$B$1:E$27,2,FALSE)))</f>
        <v>0</v>
      </c>
      <c r="P26" s="111" t="str">
        <f>IF(R26&gt;0,RANK(R26,$R$8:$R$30),"nc")</f>
        <v>nc</v>
      </c>
      <c r="Q26" s="111"/>
      <c r="R26" s="111">
        <f>SUM(U26:X26)-MIN(U26:X26)</f>
        <v>0</v>
      </c>
      <c r="S26" s="113">
        <f t="shared" si="0"/>
        <v>0</v>
      </c>
      <c r="T26" s="56">
        <f t="shared" si="1"/>
        <v>0</v>
      </c>
      <c r="U26" s="11">
        <f t="shared" si="2"/>
        <v>0</v>
      </c>
      <c r="V26" s="11">
        <f t="shared" si="3"/>
        <v>0</v>
      </c>
      <c r="W26" s="11">
        <f t="shared" si="4"/>
        <v>0</v>
      </c>
      <c r="X26" s="11">
        <f t="shared" si="5"/>
        <v>0</v>
      </c>
      <c r="Z26" s="1">
        <f>COUNTA(H26,J26,L26,N26,#REF!,#REF!)</f>
        <v>2</v>
      </c>
    </row>
    <row r="27" spans="1:26" ht="14.25" customHeight="1" x14ac:dyDescent="0.55000000000000004">
      <c r="A27" s="104">
        <v>20</v>
      </c>
      <c r="B27" s="107"/>
      <c r="C27" s="107"/>
      <c r="D27" s="108"/>
      <c r="E27" s="107"/>
      <c r="F27" s="108"/>
      <c r="G27" s="119"/>
      <c r="H27" s="110"/>
      <c r="I27" s="141">
        <f>IF(ISBLANK(H27),0,IF(ISTEXT(H27),VLOOKUP(H27,Data!$B$1:C$27,2,FALSE),VLOOKUP(RANK(H27,H$8:H$30,1),Data!$B$1:C$27,2,FALSE)))</f>
        <v>0</v>
      </c>
      <c r="J27" s="110"/>
      <c r="K27" s="141">
        <f>IF(ISBLANK(J27),0,IF(ISTEXT(J27),VLOOKUP(J27,Data!$B$1:E$27,2,FALSE),VLOOKUP(RANK(J27,J$8:J$30,1),Data!$B$1:E$27,2,FALSE)))</f>
        <v>0</v>
      </c>
      <c r="L27" s="110"/>
      <c r="M27" s="141">
        <f>IF(ISBLANK(L27),0,IF(ISTEXT(L27),VLOOKUP(L27,Data!$B$1:C$27,2,FALSE),VLOOKUP(RANK(L27,L$8:L$30,1),Data!$B$1:C$27,2,FALSE)))</f>
        <v>0</v>
      </c>
      <c r="N27" s="110"/>
      <c r="O27" s="141">
        <f>IF(ISBLANK(N27),0,IF(ISTEXT(N27),VLOOKUP(N27,Data!$B$1:E$27,2,FALSE),VLOOKUP(RANK(N27,N$8:N$30,1),Data!$B$1:E$27,2,FALSE)))</f>
        <v>0</v>
      </c>
      <c r="P27" s="111" t="str">
        <f t="shared" ref="P27" si="6">IF(R27&gt;0,RANK(R27,$R$8:$R$30),"nc")</f>
        <v>nc</v>
      </c>
      <c r="Q27" s="111"/>
      <c r="R27" s="111">
        <f t="shared" ref="R27:R29" si="7">SUM(U27:X27)-MIN(U27:X27)</f>
        <v>0</v>
      </c>
      <c r="S27" s="113">
        <f t="shared" si="0"/>
        <v>0</v>
      </c>
      <c r="T27" s="56">
        <f t="shared" ref="T27:T29" si="8">+M27+K27+I27+O27</f>
        <v>0</v>
      </c>
      <c r="U27" s="11">
        <f t="shared" si="2"/>
        <v>0</v>
      </c>
      <c r="V27" s="11">
        <f t="shared" si="3"/>
        <v>0</v>
      </c>
      <c r="W27" s="11">
        <f t="shared" si="4"/>
        <v>0</v>
      </c>
      <c r="X27" s="11">
        <f t="shared" si="5"/>
        <v>0</v>
      </c>
      <c r="Z27" s="1">
        <f>COUNTA(H27,J27,L27,N27,#REF!,#REF!)</f>
        <v>2</v>
      </c>
    </row>
    <row r="28" spans="1:26" ht="14.25" customHeight="1" x14ac:dyDescent="0.55000000000000004">
      <c r="A28" s="104">
        <v>21</v>
      </c>
      <c r="B28" s="107"/>
      <c r="C28" s="107"/>
      <c r="D28" s="108"/>
      <c r="E28" s="107"/>
      <c r="F28" s="108"/>
      <c r="G28" s="109"/>
      <c r="H28" s="110"/>
      <c r="I28" s="141">
        <f>IF(ISBLANK(H28),0,IF(ISTEXT(H28),VLOOKUP(H28,Data!$B$1:C$27,2,FALSE),VLOOKUP(RANK(H28,H$8:H$30,1),Data!$B$1:C$27,2,FALSE)))</f>
        <v>0</v>
      </c>
      <c r="J28" s="110"/>
      <c r="K28" s="141">
        <f>IF(ISBLANK(J28),0,IF(ISTEXT(J28),VLOOKUP(J28,Data!$B$1:E$27,2,FALSE),VLOOKUP(RANK(J28,J$8:J$30,1),Data!$B$1:E$27,2,FALSE)))</f>
        <v>0</v>
      </c>
      <c r="L28" s="110"/>
      <c r="M28" s="141">
        <f>IF(ISBLANK(L28),0,IF(ISTEXT(L28),VLOOKUP(L28,Data!$B$1:C$27,2,FALSE),VLOOKUP(RANK(L28,L$8:L$30,1),Data!$B$1:C$27,2,FALSE)))</f>
        <v>0</v>
      </c>
      <c r="N28" s="110"/>
      <c r="O28" s="141">
        <f>IF(ISBLANK(N28),0,IF(ISTEXT(N28),VLOOKUP(N28,Data!$B$1:E$27,2,FALSE),VLOOKUP(RANK(N28,N$8:N$30,1),Data!$B$1:E$27,2,FALSE)))</f>
        <v>0</v>
      </c>
      <c r="P28" s="111" t="str">
        <f t="shared" ref="P28:P29" si="9">IF(R28&gt;0,RANK(R28,$R$8:$R$30),"nc")</f>
        <v>nc</v>
      </c>
      <c r="Q28" s="111"/>
      <c r="R28" s="111">
        <f t="shared" si="7"/>
        <v>0</v>
      </c>
      <c r="S28" s="113">
        <f t="shared" si="0"/>
        <v>0</v>
      </c>
      <c r="T28" s="56">
        <f t="shared" si="8"/>
        <v>0</v>
      </c>
      <c r="U28" s="11">
        <f t="shared" si="2"/>
        <v>0</v>
      </c>
      <c r="V28" s="11">
        <f t="shared" si="3"/>
        <v>0</v>
      </c>
      <c r="W28" s="11">
        <f t="shared" si="4"/>
        <v>0</v>
      </c>
      <c r="X28" s="11">
        <f t="shared" si="5"/>
        <v>0</v>
      </c>
      <c r="Z28" s="1">
        <f>COUNTA(H28,J28,L28,N28,#REF!,#REF!)</f>
        <v>2</v>
      </c>
    </row>
    <row r="29" spans="1:26" ht="14.25" customHeight="1" x14ac:dyDescent="0.55000000000000004">
      <c r="A29" s="104">
        <v>22</v>
      </c>
      <c r="B29" s="107"/>
      <c r="C29" s="107"/>
      <c r="D29" s="108"/>
      <c r="E29" s="107"/>
      <c r="F29" s="108"/>
      <c r="G29" s="109"/>
      <c r="H29" s="110"/>
      <c r="I29" s="141">
        <f>IF(ISBLANK(H29),0,IF(ISTEXT(H29),VLOOKUP(H29,Data!$B$1:C$27,2,FALSE),VLOOKUP(RANK(H29,H$8:H$30,1),Data!$B$1:C$27,2,FALSE)))</f>
        <v>0</v>
      </c>
      <c r="J29" s="110"/>
      <c r="K29" s="141">
        <f>IF(ISBLANK(J29),0,IF(ISTEXT(J29),VLOOKUP(J29,Data!$B$1:E$27,2,FALSE),VLOOKUP(RANK(J29,J$8:J$30,1),Data!$B$1:E$27,2,FALSE)))</f>
        <v>0</v>
      </c>
      <c r="L29" s="110"/>
      <c r="M29" s="141">
        <f>IF(ISBLANK(L29),0,IF(ISTEXT(L29),VLOOKUP(L29,Data!$B$1:C$27,2,FALSE),VLOOKUP(RANK(L29,L$8:L$30,1),Data!$B$1:C$27,2,FALSE)))</f>
        <v>0</v>
      </c>
      <c r="N29" s="110"/>
      <c r="O29" s="141">
        <f>IF(ISBLANK(N29),0,IF(ISTEXT(N29),VLOOKUP(N29,Data!$B$1:E$27,2,FALSE),VLOOKUP(RANK(N29,N$8:N$30,1),Data!$B$1:E$27,2,FALSE)))</f>
        <v>0</v>
      </c>
      <c r="P29" s="111" t="str">
        <f t="shared" si="9"/>
        <v>nc</v>
      </c>
      <c r="Q29" s="111"/>
      <c r="R29" s="111">
        <f t="shared" si="7"/>
        <v>0</v>
      </c>
      <c r="S29" s="113">
        <f t="shared" si="0"/>
        <v>0</v>
      </c>
      <c r="T29" s="56">
        <f t="shared" si="8"/>
        <v>0</v>
      </c>
      <c r="U29" s="11">
        <f t="shared" si="2"/>
        <v>0</v>
      </c>
      <c r="V29" s="11">
        <f t="shared" si="3"/>
        <v>0</v>
      </c>
      <c r="W29" s="11">
        <f t="shared" si="4"/>
        <v>0</v>
      </c>
      <c r="X29" s="11">
        <f t="shared" si="5"/>
        <v>0</v>
      </c>
      <c r="Z29" s="1">
        <f>COUNTA(H29,J29,L29,N29,#REF!,#REF!)</f>
        <v>2</v>
      </c>
    </row>
    <row r="30" spans="1:26" ht="14.25" customHeight="1" thickBot="1" x14ac:dyDescent="0.6">
      <c r="A30" s="7"/>
      <c r="B30" s="6"/>
      <c r="C30" s="6"/>
      <c r="D30" s="7"/>
      <c r="E30" s="6"/>
      <c r="F30" s="7"/>
      <c r="G30" s="7"/>
      <c r="H30" s="59"/>
      <c r="I30" s="60"/>
      <c r="J30" s="59"/>
      <c r="K30" s="60"/>
      <c r="L30" s="59"/>
      <c r="M30" s="60"/>
      <c r="N30" s="59"/>
      <c r="O30" s="60"/>
      <c r="P30" s="12"/>
      <c r="Q30" s="61"/>
      <c r="R30" s="58"/>
      <c r="S30" s="57"/>
      <c r="T30" s="57"/>
      <c r="U30" s="11"/>
      <c r="V30" s="11"/>
      <c r="W30" s="11"/>
      <c r="X30" s="11"/>
    </row>
    <row r="31" spans="1:26" ht="14.25" customHeight="1" x14ac:dyDescent="0.6">
      <c r="D31" s="2"/>
      <c r="E31" s="2"/>
      <c r="H31" s="1">
        <f>COUNTA(H8:H29)</f>
        <v>16</v>
      </c>
      <c r="J31" s="1">
        <f>COUNTA(J8:J29)</f>
        <v>16</v>
      </c>
      <c r="L31" s="1">
        <f>COUNTA(L8:L29)</f>
        <v>0</v>
      </c>
      <c r="N31" s="1">
        <f>COUNTA(N8:N29)</f>
        <v>0</v>
      </c>
      <c r="Q31" s="62">
        <f>COUNTA(Q8:Q29)</f>
        <v>0</v>
      </c>
      <c r="R31" s="62"/>
    </row>
    <row r="32" spans="1:26" ht="80.25" customHeight="1" x14ac:dyDescent="0.55000000000000004">
      <c r="D32" s="2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</row>
    <row r="33" spans="4:10" ht="14.25" customHeight="1" x14ac:dyDescent="0.55000000000000004">
      <c r="D33" s="2"/>
      <c r="E33" s="2"/>
    </row>
    <row r="34" spans="4:10" ht="14.25" customHeight="1" x14ac:dyDescent="0.55000000000000004">
      <c r="D34" s="2"/>
    </row>
    <row r="35" spans="4:10" ht="14.25" customHeight="1" x14ac:dyDescent="0.55000000000000004">
      <c r="D35" s="2"/>
      <c r="I35" s="139" t="s">
        <v>162</v>
      </c>
      <c r="J35" s="139">
        <v>14</v>
      </c>
    </row>
    <row r="36" spans="4:10" ht="14.25" customHeight="1" x14ac:dyDescent="0.55000000000000004">
      <c r="D36" s="2"/>
      <c r="I36" s="1" t="s">
        <v>163</v>
      </c>
      <c r="J36" s="1">
        <f>J35-Q31</f>
        <v>14</v>
      </c>
    </row>
    <row r="37" spans="4:10" ht="14.25" customHeight="1" x14ac:dyDescent="0.55000000000000004">
      <c r="D37" s="2"/>
    </row>
    <row r="38" spans="4:10" ht="14.25" customHeight="1" x14ac:dyDescent="0.55000000000000004">
      <c r="D38" s="2"/>
    </row>
    <row r="39" spans="4:10" ht="14.25" customHeight="1" x14ac:dyDescent="0.55000000000000004">
      <c r="D39" s="2"/>
    </row>
    <row r="40" spans="4:10" ht="14.25" customHeight="1" x14ac:dyDescent="0.55000000000000004">
      <c r="D40" s="2"/>
    </row>
    <row r="41" spans="4:10" ht="14.25" customHeight="1" x14ac:dyDescent="0.55000000000000004">
      <c r="D41" s="2"/>
    </row>
    <row r="42" spans="4:10" ht="14.25" customHeight="1" x14ac:dyDescent="0.55000000000000004">
      <c r="D42" s="2"/>
    </row>
    <row r="43" spans="4:10" ht="14.25" customHeight="1" x14ac:dyDescent="0.55000000000000004">
      <c r="D43" s="2"/>
    </row>
    <row r="44" spans="4:10" ht="14.25" customHeight="1" x14ac:dyDescent="0.55000000000000004">
      <c r="D44" s="2"/>
    </row>
    <row r="45" spans="4:10" ht="14.25" customHeight="1" x14ac:dyDescent="0.55000000000000004">
      <c r="D45" s="2"/>
    </row>
    <row r="46" spans="4:10" ht="14.25" customHeight="1" x14ac:dyDescent="0.55000000000000004">
      <c r="D46" s="2"/>
    </row>
    <row r="47" spans="4:10" ht="14.25" customHeight="1" x14ac:dyDescent="0.55000000000000004">
      <c r="D47" s="2"/>
    </row>
    <row r="48" spans="4:10" ht="14.25" customHeight="1" x14ac:dyDescent="0.55000000000000004">
      <c r="D48" s="2"/>
    </row>
    <row r="49" spans="4:5" ht="14.25" customHeight="1" x14ac:dyDescent="0.55000000000000004">
      <c r="D49" s="2"/>
    </row>
    <row r="50" spans="4:5" ht="14.25" customHeight="1" x14ac:dyDescent="0.55000000000000004">
      <c r="D50" s="2"/>
    </row>
    <row r="51" spans="4:5" ht="14.25" customHeight="1" x14ac:dyDescent="0.55000000000000004">
      <c r="D51" s="2"/>
    </row>
    <row r="52" spans="4:5" ht="14.25" customHeight="1" x14ac:dyDescent="0.55000000000000004">
      <c r="D52" s="2"/>
    </row>
    <row r="53" spans="4:5" ht="14.25" customHeight="1" x14ac:dyDescent="0.55000000000000004">
      <c r="D53" s="2"/>
    </row>
    <row r="54" spans="4:5" ht="14.25" customHeight="1" x14ac:dyDescent="0.55000000000000004">
      <c r="D54" s="2"/>
    </row>
    <row r="55" spans="4:5" ht="14.25" customHeight="1" x14ac:dyDescent="0.55000000000000004">
      <c r="D55" s="2"/>
    </row>
    <row r="56" spans="4:5" ht="14.25" customHeight="1" x14ac:dyDescent="0.55000000000000004">
      <c r="D56" s="2"/>
    </row>
    <row r="57" spans="4:5" ht="14.25" customHeight="1" x14ac:dyDescent="0.55000000000000004">
      <c r="D57" s="2"/>
    </row>
    <row r="58" spans="4:5" ht="14.25" customHeight="1" x14ac:dyDescent="0.55000000000000004">
      <c r="D58" s="2"/>
    </row>
    <row r="59" spans="4:5" ht="14.25" customHeight="1" x14ac:dyDescent="0.55000000000000004">
      <c r="D59" s="2"/>
    </row>
    <row r="60" spans="4:5" ht="14.25" customHeight="1" x14ac:dyDescent="0.55000000000000004">
      <c r="D60" s="2"/>
    </row>
    <row r="61" spans="4:5" ht="14.25" customHeight="1" x14ac:dyDescent="0.55000000000000004">
      <c r="D61" s="2"/>
      <c r="E61" s="2"/>
    </row>
    <row r="62" spans="4:5" ht="14.25" customHeight="1" x14ac:dyDescent="0.55000000000000004">
      <c r="D62" s="2"/>
      <c r="E62" s="2"/>
    </row>
    <row r="63" spans="4:5" ht="14.25" customHeight="1" x14ac:dyDescent="0.55000000000000004">
      <c r="D63" s="2"/>
      <c r="E63" s="2"/>
    </row>
    <row r="64" spans="4:5" ht="14.25" customHeight="1" x14ac:dyDescent="0.55000000000000004">
      <c r="D64" s="2"/>
      <c r="E64" s="2"/>
    </row>
    <row r="65" spans="4:5" ht="14.25" customHeight="1" x14ac:dyDescent="0.55000000000000004">
      <c r="D65" s="2"/>
      <c r="E65" s="2"/>
    </row>
    <row r="66" spans="4:5" ht="14.25" customHeight="1" x14ac:dyDescent="0.55000000000000004">
      <c r="D66" s="2"/>
      <c r="E66" s="2"/>
    </row>
    <row r="67" spans="4:5" ht="14.25" customHeight="1" x14ac:dyDescent="0.55000000000000004">
      <c r="D67" s="2"/>
      <c r="E67" s="2"/>
    </row>
    <row r="68" spans="4:5" ht="14.25" customHeight="1" x14ac:dyDescent="0.55000000000000004">
      <c r="D68" s="2"/>
      <c r="E68" s="2"/>
    </row>
    <row r="69" spans="4:5" ht="14.25" customHeight="1" x14ac:dyDescent="0.55000000000000004">
      <c r="D69" s="2"/>
      <c r="E69" s="2"/>
    </row>
    <row r="70" spans="4:5" ht="14.25" customHeight="1" x14ac:dyDescent="0.55000000000000004">
      <c r="D70" s="2"/>
      <c r="E70" s="2"/>
    </row>
    <row r="71" spans="4:5" ht="14.25" customHeight="1" x14ac:dyDescent="0.55000000000000004">
      <c r="D71" s="2"/>
      <c r="E71" s="2"/>
    </row>
    <row r="72" spans="4:5" ht="14.25" customHeight="1" x14ac:dyDescent="0.55000000000000004">
      <c r="D72" s="2"/>
      <c r="E72" s="2"/>
    </row>
    <row r="73" spans="4:5" ht="14.25" customHeight="1" x14ac:dyDescent="0.55000000000000004">
      <c r="D73" s="2"/>
      <c r="E73" s="2"/>
    </row>
    <row r="74" spans="4:5" ht="14.25" customHeight="1" x14ac:dyDescent="0.55000000000000004">
      <c r="D74" s="2"/>
      <c r="E74" s="2"/>
    </row>
    <row r="75" spans="4:5" ht="14.25" customHeight="1" x14ac:dyDescent="0.55000000000000004">
      <c r="D75" s="2"/>
      <c r="E75" s="2"/>
    </row>
    <row r="76" spans="4:5" ht="14.25" customHeight="1" x14ac:dyDescent="0.55000000000000004">
      <c r="D76" s="2"/>
      <c r="E76" s="2"/>
    </row>
    <row r="77" spans="4:5" ht="14.25" customHeight="1" x14ac:dyDescent="0.55000000000000004">
      <c r="D77" s="2"/>
      <c r="E77" s="2"/>
    </row>
    <row r="78" spans="4:5" ht="14.25" customHeight="1" x14ac:dyDescent="0.55000000000000004">
      <c r="D78" s="2"/>
      <c r="E78" s="2"/>
    </row>
    <row r="79" spans="4:5" ht="14.25" customHeight="1" x14ac:dyDescent="0.55000000000000004">
      <c r="D79" s="2"/>
      <c r="E79" s="2"/>
    </row>
    <row r="80" spans="4:5" ht="14.25" customHeight="1" x14ac:dyDescent="0.55000000000000004">
      <c r="D80" s="2"/>
      <c r="E80" s="2"/>
    </row>
    <row r="81" spans="4:5" ht="14.25" customHeight="1" x14ac:dyDescent="0.55000000000000004">
      <c r="D81" s="2"/>
      <c r="E81" s="2"/>
    </row>
    <row r="82" spans="4:5" ht="14.25" customHeight="1" x14ac:dyDescent="0.55000000000000004">
      <c r="D82" s="2"/>
      <c r="E82" s="2"/>
    </row>
    <row r="83" spans="4:5" ht="14.25" customHeight="1" x14ac:dyDescent="0.55000000000000004">
      <c r="D83" s="2"/>
      <c r="E83" s="2"/>
    </row>
    <row r="84" spans="4:5" ht="14.25" customHeight="1" x14ac:dyDescent="0.55000000000000004">
      <c r="D84" s="2"/>
      <c r="E84" s="2"/>
    </row>
    <row r="85" spans="4:5" ht="14.25" customHeight="1" x14ac:dyDescent="0.55000000000000004">
      <c r="D85" s="2"/>
      <c r="E85" s="2"/>
    </row>
    <row r="86" spans="4:5" ht="14.25" customHeight="1" x14ac:dyDescent="0.55000000000000004">
      <c r="D86" s="2"/>
      <c r="E86" s="2"/>
    </row>
    <row r="87" spans="4:5" ht="14.25" customHeight="1" x14ac:dyDescent="0.55000000000000004">
      <c r="D87" s="2"/>
      <c r="E87" s="2"/>
    </row>
    <row r="88" spans="4:5" ht="14.25" customHeight="1" x14ac:dyDescent="0.55000000000000004">
      <c r="D88" s="2"/>
      <c r="E88" s="2"/>
    </row>
    <row r="89" spans="4:5" ht="14.25" customHeight="1" x14ac:dyDescent="0.55000000000000004">
      <c r="D89" s="2"/>
      <c r="E89" s="2"/>
    </row>
    <row r="90" spans="4:5" ht="14.25" customHeight="1" x14ac:dyDescent="0.55000000000000004">
      <c r="D90" s="2"/>
      <c r="E90" s="2"/>
    </row>
    <row r="91" spans="4:5" ht="14.25" customHeight="1" x14ac:dyDescent="0.55000000000000004">
      <c r="D91" s="2"/>
      <c r="E91" s="2"/>
    </row>
    <row r="92" spans="4:5" ht="14.25" customHeight="1" x14ac:dyDescent="0.55000000000000004">
      <c r="D92" s="2"/>
      <c r="E92" s="2"/>
    </row>
    <row r="93" spans="4:5" ht="14.25" customHeight="1" x14ac:dyDescent="0.55000000000000004">
      <c r="D93" s="2"/>
      <c r="E93" s="2"/>
    </row>
    <row r="94" spans="4:5" ht="14.25" customHeight="1" x14ac:dyDescent="0.55000000000000004">
      <c r="D94" s="2"/>
      <c r="E94" s="2"/>
    </row>
    <row r="95" spans="4:5" ht="14.25" customHeight="1" x14ac:dyDescent="0.55000000000000004">
      <c r="D95" s="2"/>
      <c r="E95" s="2"/>
    </row>
    <row r="96" spans="4:5" ht="14.25" customHeight="1" x14ac:dyDescent="0.55000000000000004">
      <c r="D96" s="2"/>
      <c r="E96" s="2"/>
    </row>
    <row r="97" spans="4:5" ht="14.25" customHeight="1" x14ac:dyDescent="0.55000000000000004">
      <c r="D97" s="2"/>
      <c r="E97" s="2"/>
    </row>
    <row r="98" spans="4:5" ht="14.25" customHeight="1" x14ac:dyDescent="0.55000000000000004">
      <c r="D98" s="2"/>
      <c r="E98" s="2"/>
    </row>
    <row r="99" spans="4:5" ht="14.25" customHeight="1" x14ac:dyDescent="0.55000000000000004">
      <c r="D99" s="2"/>
      <c r="E99" s="2"/>
    </row>
    <row r="100" spans="4:5" ht="14.25" customHeight="1" x14ac:dyDescent="0.55000000000000004">
      <c r="D100" s="2"/>
      <c r="E100" s="2"/>
    </row>
    <row r="101" spans="4:5" ht="14.25" customHeight="1" x14ac:dyDescent="0.55000000000000004">
      <c r="D101" s="2"/>
      <c r="E101" s="2"/>
    </row>
    <row r="102" spans="4:5" ht="14.25" customHeight="1" x14ac:dyDescent="0.55000000000000004">
      <c r="D102" s="2"/>
      <c r="E102" s="2"/>
    </row>
    <row r="103" spans="4:5" ht="14.25" customHeight="1" x14ac:dyDescent="0.55000000000000004">
      <c r="D103" s="2"/>
      <c r="E103" s="2"/>
    </row>
    <row r="104" spans="4:5" ht="14.25" customHeight="1" x14ac:dyDescent="0.55000000000000004">
      <c r="D104" s="2"/>
      <c r="E104" s="2"/>
    </row>
    <row r="105" spans="4:5" ht="14.25" customHeight="1" x14ac:dyDescent="0.55000000000000004">
      <c r="D105" s="2"/>
      <c r="E105" s="2"/>
    </row>
    <row r="106" spans="4:5" ht="14.25" customHeight="1" x14ac:dyDescent="0.55000000000000004">
      <c r="D106" s="2"/>
      <c r="E106" s="2"/>
    </row>
    <row r="107" spans="4:5" ht="14.25" customHeight="1" x14ac:dyDescent="0.55000000000000004">
      <c r="D107" s="2"/>
      <c r="E107" s="2"/>
    </row>
    <row r="108" spans="4:5" ht="14.25" customHeight="1" x14ac:dyDescent="0.55000000000000004">
      <c r="D108" s="2"/>
      <c r="E108" s="2"/>
    </row>
    <row r="109" spans="4:5" ht="14.25" customHeight="1" x14ac:dyDescent="0.55000000000000004">
      <c r="D109" s="2"/>
      <c r="E109" s="2"/>
    </row>
    <row r="110" spans="4:5" ht="14.25" customHeight="1" x14ac:dyDescent="0.55000000000000004">
      <c r="D110" s="2"/>
      <c r="E110" s="2"/>
    </row>
    <row r="111" spans="4:5" ht="14.25" customHeight="1" x14ac:dyDescent="0.55000000000000004">
      <c r="D111" s="2"/>
      <c r="E111" s="2"/>
    </row>
    <row r="112" spans="4:5" ht="14.25" customHeight="1" x14ac:dyDescent="0.55000000000000004">
      <c r="D112" s="2"/>
      <c r="E112" s="2"/>
    </row>
    <row r="113" spans="4:5" ht="14.25" customHeight="1" x14ac:dyDescent="0.55000000000000004">
      <c r="D113" s="2"/>
      <c r="E113" s="2"/>
    </row>
    <row r="114" spans="4:5" ht="14.25" customHeight="1" x14ac:dyDescent="0.55000000000000004">
      <c r="D114" s="2"/>
      <c r="E114" s="2"/>
    </row>
    <row r="115" spans="4:5" ht="14.25" customHeight="1" x14ac:dyDescent="0.55000000000000004">
      <c r="D115" s="2"/>
      <c r="E115" s="2"/>
    </row>
    <row r="116" spans="4:5" ht="14.25" customHeight="1" x14ac:dyDescent="0.55000000000000004">
      <c r="D116" s="2"/>
      <c r="E116" s="2"/>
    </row>
    <row r="117" spans="4:5" ht="14.25" customHeight="1" x14ac:dyDescent="0.55000000000000004">
      <c r="D117" s="2"/>
      <c r="E117" s="2"/>
    </row>
    <row r="118" spans="4:5" ht="14.25" customHeight="1" x14ac:dyDescent="0.55000000000000004">
      <c r="D118" s="2"/>
      <c r="E118" s="2"/>
    </row>
    <row r="119" spans="4:5" ht="14.25" customHeight="1" x14ac:dyDescent="0.55000000000000004">
      <c r="D119" s="2"/>
      <c r="E119" s="2"/>
    </row>
    <row r="120" spans="4:5" ht="14.25" customHeight="1" x14ac:dyDescent="0.55000000000000004">
      <c r="D120" s="2"/>
      <c r="E120" s="2"/>
    </row>
    <row r="121" spans="4:5" ht="14.25" customHeight="1" x14ac:dyDescent="0.55000000000000004">
      <c r="D121" s="2"/>
      <c r="E121" s="2"/>
    </row>
    <row r="122" spans="4:5" ht="14.25" customHeight="1" x14ac:dyDescent="0.55000000000000004">
      <c r="D122" s="2"/>
      <c r="E122" s="2"/>
    </row>
    <row r="123" spans="4:5" ht="14.25" customHeight="1" x14ac:dyDescent="0.55000000000000004">
      <c r="D123" s="2"/>
      <c r="E123" s="2"/>
    </row>
    <row r="124" spans="4:5" ht="14.25" customHeight="1" x14ac:dyDescent="0.55000000000000004">
      <c r="D124" s="2"/>
      <c r="E124" s="2"/>
    </row>
    <row r="125" spans="4:5" ht="14.25" customHeight="1" x14ac:dyDescent="0.55000000000000004">
      <c r="D125" s="2"/>
      <c r="E125" s="2"/>
    </row>
    <row r="126" spans="4:5" ht="14.25" customHeight="1" x14ac:dyDescent="0.55000000000000004">
      <c r="D126" s="2"/>
      <c r="E126" s="2"/>
    </row>
    <row r="127" spans="4:5" ht="14.25" customHeight="1" x14ac:dyDescent="0.55000000000000004">
      <c r="D127" s="2"/>
      <c r="E127" s="2"/>
    </row>
    <row r="128" spans="4:5" ht="14.25" customHeight="1" x14ac:dyDescent="0.55000000000000004">
      <c r="D128" s="2"/>
      <c r="E128" s="2"/>
    </row>
    <row r="129" spans="4:5" ht="14.25" customHeight="1" x14ac:dyDescent="0.55000000000000004">
      <c r="D129" s="2"/>
      <c r="E129" s="2"/>
    </row>
    <row r="130" spans="4:5" ht="14.25" customHeight="1" x14ac:dyDescent="0.55000000000000004">
      <c r="D130" s="2"/>
      <c r="E130" s="2"/>
    </row>
    <row r="131" spans="4:5" ht="14.25" customHeight="1" x14ac:dyDescent="0.55000000000000004">
      <c r="D131" s="2"/>
      <c r="E131" s="2"/>
    </row>
    <row r="132" spans="4:5" ht="14.25" customHeight="1" x14ac:dyDescent="0.55000000000000004">
      <c r="D132" s="2"/>
      <c r="E132" s="2"/>
    </row>
    <row r="133" spans="4:5" ht="14.25" customHeight="1" x14ac:dyDescent="0.55000000000000004">
      <c r="D133" s="2"/>
      <c r="E133" s="2"/>
    </row>
    <row r="134" spans="4:5" ht="14.25" customHeight="1" x14ac:dyDescent="0.55000000000000004">
      <c r="D134" s="2"/>
      <c r="E134" s="2"/>
    </row>
    <row r="135" spans="4:5" ht="14.25" customHeight="1" x14ac:dyDescent="0.55000000000000004">
      <c r="D135" s="2"/>
      <c r="E135" s="2"/>
    </row>
    <row r="136" spans="4:5" ht="14.25" customHeight="1" x14ac:dyDescent="0.55000000000000004">
      <c r="D136" s="2"/>
      <c r="E136" s="2"/>
    </row>
    <row r="137" spans="4:5" ht="14.25" customHeight="1" x14ac:dyDescent="0.55000000000000004">
      <c r="D137" s="2"/>
      <c r="E137" s="2"/>
    </row>
    <row r="138" spans="4:5" ht="14.25" customHeight="1" x14ac:dyDescent="0.55000000000000004">
      <c r="D138" s="2"/>
      <c r="E138" s="2"/>
    </row>
    <row r="139" spans="4:5" ht="14.25" customHeight="1" x14ac:dyDescent="0.55000000000000004">
      <c r="D139" s="2"/>
      <c r="E139" s="2"/>
    </row>
    <row r="140" spans="4:5" ht="14.25" customHeight="1" x14ac:dyDescent="0.55000000000000004">
      <c r="D140" s="2"/>
      <c r="E140" s="2"/>
    </row>
    <row r="141" spans="4:5" ht="14.25" customHeight="1" x14ac:dyDescent="0.55000000000000004">
      <c r="D141" s="2"/>
      <c r="E141" s="2"/>
    </row>
    <row r="142" spans="4:5" ht="14.25" customHeight="1" x14ac:dyDescent="0.55000000000000004">
      <c r="D142" s="2"/>
      <c r="E142" s="2"/>
    </row>
    <row r="143" spans="4:5" ht="14.25" customHeight="1" x14ac:dyDescent="0.55000000000000004">
      <c r="D143" s="2"/>
      <c r="E143" s="2"/>
    </row>
    <row r="144" spans="4:5" ht="14.25" customHeight="1" x14ac:dyDescent="0.55000000000000004">
      <c r="D144" s="2"/>
      <c r="E144" s="2"/>
    </row>
    <row r="145" spans="4:5" ht="14.25" customHeight="1" x14ac:dyDescent="0.55000000000000004">
      <c r="D145" s="2"/>
      <c r="E145" s="2"/>
    </row>
    <row r="146" spans="4:5" ht="14.25" customHeight="1" x14ac:dyDescent="0.55000000000000004">
      <c r="D146" s="2"/>
      <c r="E146" s="2"/>
    </row>
    <row r="147" spans="4:5" ht="14.25" customHeight="1" x14ac:dyDescent="0.55000000000000004">
      <c r="D147" s="2"/>
      <c r="E147" s="2"/>
    </row>
    <row r="148" spans="4:5" ht="14.25" customHeight="1" x14ac:dyDescent="0.55000000000000004">
      <c r="D148" s="2"/>
      <c r="E148" s="2"/>
    </row>
    <row r="149" spans="4:5" ht="14.25" customHeight="1" x14ac:dyDescent="0.55000000000000004">
      <c r="D149" s="2"/>
      <c r="E149" s="2"/>
    </row>
    <row r="150" spans="4:5" ht="14.25" customHeight="1" x14ac:dyDescent="0.55000000000000004">
      <c r="D150" s="2"/>
      <c r="E150" s="2"/>
    </row>
    <row r="151" spans="4:5" ht="14.25" customHeight="1" x14ac:dyDescent="0.55000000000000004">
      <c r="D151" s="2"/>
      <c r="E151" s="2"/>
    </row>
    <row r="152" spans="4:5" ht="14.25" customHeight="1" x14ac:dyDescent="0.55000000000000004">
      <c r="D152" s="2"/>
      <c r="E152" s="2"/>
    </row>
    <row r="153" spans="4:5" ht="14.25" customHeight="1" x14ac:dyDescent="0.55000000000000004">
      <c r="D153" s="2"/>
      <c r="E153" s="2"/>
    </row>
    <row r="154" spans="4:5" ht="14.25" customHeight="1" x14ac:dyDescent="0.55000000000000004">
      <c r="D154" s="2"/>
      <c r="E154" s="2"/>
    </row>
    <row r="155" spans="4:5" ht="14.25" customHeight="1" x14ac:dyDescent="0.55000000000000004">
      <c r="D155" s="2"/>
      <c r="E155" s="2"/>
    </row>
    <row r="156" spans="4:5" ht="14.25" customHeight="1" x14ac:dyDescent="0.55000000000000004">
      <c r="D156" s="2"/>
      <c r="E156" s="2"/>
    </row>
    <row r="157" spans="4:5" ht="14.25" customHeight="1" x14ac:dyDescent="0.55000000000000004">
      <c r="D157" s="2"/>
      <c r="E157" s="2"/>
    </row>
    <row r="158" spans="4:5" ht="14.25" customHeight="1" x14ac:dyDescent="0.55000000000000004">
      <c r="D158" s="2"/>
      <c r="E158" s="2"/>
    </row>
    <row r="159" spans="4:5" ht="14.25" customHeight="1" x14ac:dyDescent="0.55000000000000004">
      <c r="D159" s="2"/>
      <c r="E159" s="2"/>
    </row>
    <row r="160" spans="4:5" ht="14.25" customHeight="1" x14ac:dyDescent="0.55000000000000004">
      <c r="D160" s="2"/>
      <c r="E160" s="2"/>
    </row>
    <row r="161" spans="4:5" ht="14.25" customHeight="1" x14ac:dyDescent="0.55000000000000004">
      <c r="D161" s="2"/>
      <c r="E161" s="2"/>
    </row>
    <row r="162" spans="4:5" ht="14.25" customHeight="1" x14ac:dyDescent="0.55000000000000004">
      <c r="D162" s="2"/>
      <c r="E162" s="2"/>
    </row>
    <row r="163" spans="4:5" ht="14.25" customHeight="1" x14ac:dyDescent="0.55000000000000004">
      <c r="D163" s="2"/>
      <c r="E163" s="2"/>
    </row>
    <row r="164" spans="4:5" ht="14.25" customHeight="1" x14ac:dyDescent="0.55000000000000004">
      <c r="D164" s="2"/>
      <c r="E164" s="2"/>
    </row>
    <row r="165" spans="4:5" ht="14.25" customHeight="1" x14ac:dyDescent="0.55000000000000004">
      <c r="D165" s="2"/>
      <c r="E165" s="2"/>
    </row>
    <row r="166" spans="4:5" ht="14.25" customHeight="1" x14ac:dyDescent="0.55000000000000004">
      <c r="D166" s="2"/>
      <c r="E166" s="2"/>
    </row>
    <row r="167" spans="4:5" ht="14.25" customHeight="1" x14ac:dyDescent="0.55000000000000004">
      <c r="D167" s="2"/>
      <c r="E167" s="2"/>
    </row>
    <row r="168" spans="4:5" ht="14.25" customHeight="1" x14ac:dyDescent="0.55000000000000004">
      <c r="D168" s="2"/>
      <c r="E168" s="2"/>
    </row>
    <row r="169" spans="4:5" ht="14.25" customHeight="1" x14ac:dyDescent="0.55000000000000004">
      <c r="D169" s="2"/>
      <c r="E169" s="2"/>
    </row>
    <row r="170" spans="4:5" ht="14.25" customHeight="1" x14ac:dyDescent="0.55000000000000004">
      <c r="D170" s="2"/>
      <c r="E170" s="2"/>
    </row>
    <row r="171" spans="4:5" ht="14.25" customHeight="1" x14ac:dyDescent="0.55000000000000004">
      <c r="D171" s="2"/>
      <c r="E171" s="2"/>
    </row>
    <row r="172" spans="4:5" ht="14.25" customHeight="1" x14ac:dyDescent="0.55000000000000004">
      <c r="D172" s="2"/>
      <c r="E172" s="2"/>
    </row>
    <row r="173" spans="4:5" ht="14.25" customHeight="1" x14ac:dyDescent="0.55000000000000004">
      <c r="D173" s="2"/>
      <c r="E173" s="2"/>
    </row>
    <row r="174" spans="4:5" ht="14.25" customHeight="1" x14ac:dyDescent="0.55000000000000004">
      <c r="D174" s="2"/>
      <c r="E174" s="2"/>
    </row>
    <row r="175" spans="4:5" ht="14.25" customHeight="1" x14ac:dyDescent="0.55000000000000004">
      <c r="D175" s="2"/>
      <c r="E175" s="2"/>
    </row>
    <row r="176" spans="4:5" ht="14.25" customHeight="1" x14ac:dyDescent="0.55000000000000004">
      <c r="D176" s="2"/>
      <c r="E176" s="2"/>
    </row>
    <row r="177" spans="4:5" ht="14.25" customHeight="1" x14ac:dyDescent="0.55000000000000004">
      <c r="D177" s="2"/>
      <c r="E177" s="2"/>
    </row>
    <row r="178" spans="4:5" ht="14.25" customHeight="1" x14ac:dyDescent="0.55000000000000004">
      <c r="D178" s="2"/>
      <c r="E178" s="2"/>
    </row>
    <row r="179" spans="4:5" ht="14.25" customHeight="1" x14ac:dyDescent="0.55000000000000004">
      <c r="D179" s="2"/>
      <c r="E179" s="2"/>
    </row>
    <row r="180" spans="4:5" ht="14.25" customHeight="1" x14ac:dyDescent="0.55000000000000004">
      <c r="D180" s="2"/>
      <c r="E180" s="2"/>
    </row>
    <row r="181" spans="4:5" ht="14.25" customHeight="1" x14ac:dyDescent="0.55000000000000004">
      <c r="D181" s="2"/>
      <c r="E181" s="2"/>
    </row>
    <row r="182" spans="4:5" ht="14.25" customHeight="1" x14ac:dyDescent="0.55000000000000004">
      <c r="D182" s="2"/>
      <c r="E182" s="2"/>
    </row>
    <row r="183" spans="4:5" ht="14.25" customHeight="1" x14ac:dyDescent="0.55000000000000004">
      <c r="D183" s="2"/>
      <c r="E183" s="2"/>
    </row>
    <row r="184" spans="4:5" ht="14.25" customHeight="1" x14ac:dyDescent="0.55000000000000004">
      <c r="D184" s="2"/>
      <c r="E184" s="2"/>
    </row>
    <row r="185" spans="4:5" ht="14.25" customHeight="1" x14ac:dyDescent="0.55000000000000004">
      <c r="D185" s="2"/>
      <c r="E185" s="2"/>
    </row>
    <row r="186" spans="4:5" ht="14.25" customHeight="1" x14ac:dyDescent="0.55000000000000004">
      <c r="D186" s="2"/>
      <c r="E186" s="2"/>
    </row>
    <row r="187" spans="4:5" ht="14.25" customHeight="1" x14ac:dyDescent="0.55000000000000004">
      <c r="D187" s="2"/>
      <c r="E187" s="2"/>
    </row>
    <row r="188" spans="4:5" ht="14.25" customHeight="1" x14ac:dyDescent="0.55000000000000004">
      <c r="D188" s="2"/>
      <c r="E188" s="2"/>
    </row>
    <row r="189" spans="4:5" ht="14.25" customHeight="1" x14ac:dyDescent="0.55000000000000004">
      <c r="D189" s="2"/>
      <c r="E189" s="2"/>
    </row>
    <row r="190" spans="4:5" ht="14.25" customHeight="1" x14ac:dyDescent="0.55000000000000004">
      <c r="D190" s="2"/>
      <c r="E190" s="2"/>
    </row>
    <row r="191" spans="4:5" ht="14.25" customHeight="1" x14ac:dyDescent="0.55000000000000004">
      <c r="D191" s="2"/>
      <c r="E191" s="2"/>
    </row>
    <row r="192" spans="4:5" ht="14.25" customHeight="1" x14ac:dyDescent="0.55000000000000004">
      <c r="D192" s="2"/>
      <c r="E192" s="2"/>
    </row>
    <row r="193" spans="4:5" ht="14.25" customHeight="1" x14ac:dyDescent="0.55000000000000004">
      <c r="D193" s="2"/>
      <c r="E193" s="2"/>
    </row>
    <row r="194" spans="4:5" ht="14.25" customHeight="1" x14ac:dyDescent="0.55000000000000004">
      <c r="D194" s="2"/>
      <c r="E194" s="2"/>
    </row>
    <row r="195" spans="4:5" ht="14.25" customHeight="1" x14ac:dyDescent="0.55000000000000004">
      <c r="D195" s="2"/>
      <c r="E195" s="2"/>
    </row>
    <row r="196" spans="4:5" ht="14.25" customHeight="1" x14ac:dyDescent="0.55000000000000004">
      <c r="D196" s="2"/>
      <c r="E196" s="2"/>
    </row>
    <row r="197" spans="4:5" ht="14.25" customHeight="1" x14ac:dyDescent="0.55000000000000004">
      <c r="D197" s="2"/>
      <c r="E197" s="2"/>
    </row>
    <row r="198" spans="4:5" ht="14.25" customHeight="1" x14ac:dyDescent="0.55000000000000004">
      <c r="D198" s="2"/>
      <c r="E198" s="2"/>
    </row>
    <row r="199" spans="4:5" ht="14.25" customHeight="1" x14ac:dyDescent="0.55000000000000004">
      <c r="D199" s="2"/>
      <c r="E199" s="2"/>
    </row>
    <row r="200" spans="4:5" ht="14.25" customHeight="1" x14ac:dyDescent="0.55000000000000004">
      <c r="D200" s="2"/>
      <c r="E200" s="2"/>
    </row>
    <row r="201" spans="4:5" ht="14.25" customHeight="1" x14ac:dyDescent="0.55000000000000004">
      <c r="D201" s="2"/>
      <c r="E201" s="2"/>
    </row>
    <row r="202" spans="4:5" ht="14.25" customHeight="1" x14ac:dyDescent="0.55000000000000004">
      <c r="D202" s="2"/>
      <c r="E202" s="2"/>
    </row>
    <row r="203" spans="4:5" ht="14.25" customHeight="1" x14ac:dyDescent="0.55000000000000004">
      <c r="D203" s="2"/>
      <c r="E203" s="2"/>
    </row>
    <row r="204" spans="4:5" ht="14.25" customHeight="1" x14ac:dyDescent="0.55000000000000004">
      <c r="D204" s="2"/>
      <c r="E204" s="2"/>
    </row>
    <row r="205" spans="4:5" ht="14.25" customHeight="1" x14ac:dyDescent="0.55000000000000004">
      <c r="D205" s="2"/>
      <c r="E205" s="2"/>
    </row>
    <row r="206" spans="4:5" ht="14.25" customHeight="1" x14ac:dyDescent="0.55000000000000004">
      <c r="D206" s="2"/>
      <c r="E206" s="2"/>
    </row>
    <row r="207" spans="4:5" ht="14.25" customHeight="1" x14ac:dyDescent="0.55000000000000004">
      <c r="D207" s="2"/>
      <c r="E207" s="2"/>
    </row>
    <row r="208" spans="4:5" ht="14.25" customHeight="1" x14ac:dyDescent="0.55000000000000004">
      <c r="D208" s="2"/>
      <c r="E208" s="2"/>
    </row>
    <row r="209" spans="4:5" ht="14.25" customHeight="1" x14ac:dyDescent="0.55000000000000004">
      <c r="D209" s="2"/>
      <c r="E209" s="2"/>
    </row>
    <row r="210" spans="4:5" ht="14.25" customHeight="1" x14ac:dyDescent="0.55000000000000004">
      <c r="D210" s="2"/>
      <c r="E210" s="2"/>
    </row>
    <row r="211" spans="4:5" ht="14.25" customHeight="1" x14ac:dyDescent="0.55000000000000004">
      <c r="D211" s="2"/>
      <c r="E211" s="2"/>
    </row>
    <row r="212" spans="4:5" ht="14.25" customHeight="1" x14ac:dyDescent="0.55000000000000004">
      <c r="D212" s="2"/>
      <c r="E212" s="2"/>
    </row>
    <row r="213" spans="4:5" ht="14.25" customHeight="1" x14ac:dyDescent="0.55000000000000004">
      <c r="D213" s="2"/>
      <c r="E213" s="2"/>
    </row>
    <row r="214" spans="4:5" ht="14.25" customHeight="1" x14ac:dyDescent="0.55000000000000004">
      <c r="D214" s="2"/>
      <c r="E214" s="2"/>
    </row>
    <row r="215" spans="4:5" ht="14.25" customHeight="1" x14ac:dyDescent="0.55000000000000004">
      <c r="D215" s="2"/>
      <c r="E215" s="2"/>
    </row>
    <row r="216" spans="4:5" ht="14.25" customHeight="1" x14ac:dyDescent="0.55000000000000004">
      <c r="D216" s="2"/>
      <c r="E216" s="2"/>
    </row>
    <row r="217" spans="4:5" ht="14.25" customHeight="1" x14ac:dyDescent="0.55000000000000004">
      <c r="D217" s="2"/>
      <c r="E217" s="2"/>
    </row>
    <row r="218" spans="4:5" ht="14.25" customHeight="1" x14ac:dyDescent="0.55000000000000004">
      <c r="D218" s="2"/>
      <c r="E218" s="2"/>
    </row>
    <row r="219" spans="4:5" ht="14.25" customHeight="1" x14ac:dyDescent="0.55000000000000004">
      <c r="D219" s="2"/>
      <c r="E219" s="2"/>
    </row>
    <row r="220" spans="4:5" ht="14.25" customHeight="1" x14ac:dyDescent="0.55000000000000004">
      <c r="D220" s="2"/>
      <c r="E220" s="2"/>
    </row>
    <row r="221" spans="4:5" ht="14.25" customHeight="1" x14ac:dyDescent="0.55000000000000004">
      <c r="D221" s="2"/>
      <c r="E221" s="2"/>
    </row>
    <row r="222" spans="4:5" ht="14.25" customHeight="1" x14ac:dyDescent="0.55000000000000004">
      <c r="D222" s="2"/>
      <c r="E222" s="2"/>
    </row>
    <row r="223" spans="4:5" ht="14.25" customHeight="1" x14ac:dyDescent="0.55000000000000004">
      <c r="D223" s="2"/>
      <c r="E223" s="2"/>
    </row>
    <row r="224" spans="4:5" ht="14.25" customHeight="1" x14ac:dyDescent="0.55000000000000004">
      <c r="D224" s="2"/>
      <c r="E224" s="2"/>
    </row>
    <row r="225" spans="4:5" ht="14.25" customHeight="1" x14ac:dyDescent="0.55000000000000004">
      <c r="D225" s="2"/>
      <c r="E225" s="2"/>
    </row>
    <row r="226" spans="4:5" ht="14.25" customHeight="1" x14ac:dyDescent="0.55000000000000004">
      <c r="D226" s="2"/>
      <c r="E226" s="2"/>
    </row>
    <row r="227" spans="4:5" ht="14.25" customHeight="1" x14ac:dyDescent="0.55000000000000004">
      <c r="D227" s="2"/>
      <c r="E227" s="2"/>
    </row>
    <row r="228" spans="4:5" ht="14.25" customHeight="1" x14ac:dyDescent="0.55000000000000004">
      <c r="D228" s="2"/>
      <c r="E228" s="2"/>
    </row>
    <row r="229" spans="4:5" ht="14.25" customHeight="1" x14ac:dyDescent="0.55000000000000004">
      <c r="D229" s="2"/>
      <c r="E229" s="2"/>
    </row>
    <row r="230" spans="4:5" ht="14.25" customHeight="1" x14ac:dyDescent="0.55000000000000004">
      <c r="D230" s="2"/>
      <c r="E230" s="2"/>
    </row>
    <row r="231" spans="4:5" ht="14.25" customHeight="1" x14ac:dyDescent="0.55000000000000004">
      <c r="D231" s="2"/>
      <c r="E231" s="2"/>
    </row>
    <row r="232" spans="4:5" ht="14.25" customHeight="1" x14ac:dyDescent="0.55000000000000004">
      <c r="D232" s="2"/>
      <c r="E232" s="2"/>
    </row>
    <row r="233" spans="4:5" ht="14.25" customHeight="1" x14ac:dyDescent="0.55000000000000004">
      <c r="D233" s="2"/>
      <c r="E233" s="2"/>
    </row>
    <row r="234" spans="4:5" ht="14.25" customHeight="1" x14ac:dyDescent="0.55000000000000004">
      <c r="D234" s="2"/>
      <c r="E234" s="2"/>
    </row>
    <row r="235" spans="4:5" ht="14.25" customHeight="1" x14ac:dyDescent="0.55000000000000004">
      <c r="D235" s="2"/>
      <c r="E235" s="2"/>
    </row>
    <row r="236" spans="4:5" ht="14.25" customHeight="1" x14ac:dyDescent="0.55000000000000004">
      <c r="D236" s="2"/>
      <c r="E236" s="2"/>
    </row>
    <row r="237" spans="4:5" ht="14.25" customHeight="1" x14ac:dyDescent="0.55000000000000004">
      <c r="D237" s="2"/>
      <c r="E237" s="2"/>
    </row>
    <row r="238" spans="4:5" ht="14.25" customHeight="1" x14ac:dyDescent="0.55000000000000004">
      <c r="D238" s="2"/>
      <c r="E238" s="2"/>
    </row>
    <row r="239" spans="4:5" ht="14.25" customHeight="1" x14ac:dyDescent="0.55000000000000004">
      <c r="D239" s="2"/>
      <c r="E239" s="2"/>
    </row>
    <row r="240" spans="4:5" ht="14.25" customHeight="1" x14ac:dyDescent="0.55000000000000004">
      <c r="D240" s="2"/>
      <c r="E240" s="2"/>
    </row>
    <row r="241" spans="4:5" ht="14.25" customHeight="1" x14ac:dyDescent="0.55000000000000004">
      <c r="D241" s="2"/>
      <c r="E241" s="2"/>
    </row>
    <row r="242" spans="4:5" ht="14.25" customHeight="1" x14ac:dyDescent="0.55000000000000004">
      <c r="D242" s="2"/>
      <c r="E242" s="2"/>
    </row>
    <row r="243" spans="4:5" ht="14.25" customHeight="1" x14ac:dyDescent="0.55000000000000004">
      <c r="D243" s="2"/>
      <c r="E243" s="2"/>
    </row>
    <row r="244" spans="4:5" ht="14.25" customHeight="1" x14ac:dyDescent="0.55000000000000004">
      <c r="D244" s="2"/>
      <c r="E244" s="2"/>
    </row>
    <row r="245" spans="4:5" ht="14.25" customHeight="1" x14ac:dyDescent="0.55000000000000004">
      <c r="D245" s="2"/>
      <c r="E245" s="2"/>
    </row>
    <row r="246" spans="4:5" ht="14.25" customHeight="1" x14ac:dyDescent="0.55000000000000004">
      <c r="D246" s="2"/>
      <c r="E246" s="2"/>
    </row>
    <row r="247" spans="4:5" ht="14.25" customHeight="1" x14ac:dyDescent="0.55000000000000004">
      <c r="D247" s="2"/>
      <c r="E247" s="2"/>
    </row>
    <row r="248" spans="4:5" ht="14.25" customHeight="1" x14ac:dyDescent="0.55000000000000004">
      <c r="D248" s="2"/>
      <c r="E248" s="2"/>
    </row>
    <row r="249" spans="4:5" ht="14.25" customHeight="1" x14ac:dyDescent="0.55000000000000004">
      <c r="D249" s="2"/>
      <c r="E249" s="2"/>
    </row>
    <row r="250" spans="4:5" ht="14.25" customHeight="1" x14ac:dyDescent="0.55000000000000004">
      <c r="D250" s="2"/>
      <c r="E250" s="2"/>
    </row>
    <row r="251" spans="4:5" ht="14.25" customHeight="1" x14ac:dyDescent="0.55000000000000004">
      <c r="D251" s="2"/>
      <c r="E251" s="2"/>
    </row>
    <row r="252" spans="4:5" ht="14.25" customHeight="1" x14ac:dyDescent="0.55000000000000004">
      <c r="D252" s="2"/>
      <c r="E252" s="2"/>
    </row>
    <row r="253" spans="4:5" ht="14.25" customHeight="1" x14ac:dyDescent="0.55000000000000004">
      <c r="D253" s="2"/>
      <c r="E253" s="2"/>
    </row>
    <row r="254" spans="4:5" ht="14.25" customHeight="1" x14ac:dyDescent="0.55000000000000004">
      <c r="D254" s="2"/>
      <c r="E254" s="2"/>
    </row>
    <row r="255" spans="4:5" ht="14.25" customHeight="1" x14ac:dyDescent="0.55000000000000004">
      <c r="D255" s="2"/>
      <c r="E255" s="2"/>
    </row>
    <row r="256" spans="4:5" ht="14.25" customHeight="1" x14ac:dyDescent="0.55000000000000004">
      <c r="D256" s="2"/>
      <c r="E256" s="2"/>
    </row>
    <row r="257" spans="4:5" ht="14.25" customHeight="1" x14ac:dyDescent="0.55000000000000004">
      <c r="D257" s="2"/>
      <c r="E257" s="2"/>
    </row>
    <row r="258" spans="4:5" ht="14.25" customHeight="1" x14ac:dyDescent="0.55000000000000004">
      <c r="D258" s="2"/>
      <c r="E258" s="2"/>
    </row>
    <row r="259" spans="4:5" ht="14.25" customHeight="1" x14ac:dyDescent="0.55000000000000004">
      <c r="D259" s="2"/>
      <c r="E259" s="2"/>
    </row>
    <row r="260" spans="4:5" ht="14.25" customHeight="1" x14ac:dyDescent="0.55000000000000004">
      <c r="D260" s="2"/>
      <c r="E260" s="2"/>
    </row>
    <row r="261" spans="4:5" ht="14.25" customHeight="1" x14ac:dyDescent="0.55000000000000004">
      <c r="D261" s="2"/>
      <c r="E261" s="2"/>
    </row>
    <row r="262" spans="4:5" ht="14.25" customHeight="1" x14ac:dyDescent="0.55000000000000004">
      <c r="D262" s="2"/>
      <c r="E262" s="2"/>
    </row>
    <row r="263" spans="4:5" ht="14.25" customHeight="1" x14ac:dyDescent="0.55000000000000004">
      <c r="D263" s="2"/>
      <c r="E263" s="2"/>
    </row>
    <row r="264" spans="4:5" ht="14.25" customHeight="1" x14ac:dyDescent="0.55000000000000004">
      <c r="D264" s="2"/>
      <c r="E264" s="2"/>
    </row>
    <row r="265" spans="4:5" ht="14.25" customHeight="1" x14ac:dyDescent="0.55000000000000004">
      <c r="D265" s="2"/>
      <c r="E265" s="2"/>
    </row>
    <row r="266" spans="4:5" ht="14.25" customHeight="1" x14ac:dyDescent="0.55000000000000004">
      <c r="D266" s="2"/>
      <c r="E266" s="2"/>
    </row>
    <row r="267" spans="4:5" ht="14.25" customHeight="1" x14ac:dyDescent="0.55000000000000004">
      <c r="D267" s="2"/>
      <c r="E267" s="2"/>
    </row>
    <row r="268" spans="4:5" ht="14.25" customHeight="1" x14ac:dyDescent="0.55000000000000004">
      <c r="D268" s="2"/>
      <c r="E268" s="2"/>
    </row>
    <row r="269" spans="4:5" ht="14.25" customHeight="1" x14ac:dyDescent="0.55000000000000004">
      <c r="D269" s="2"/>
      <c r="E269" s="2"/>
    </row>
    <row r="270" spans="4:5" ht="14.25" customHeight="1" x14ac:dyDescent="0.55000000000000004">
      <c r="D270" s="2"/>
      <c r="E270" s="2"/>
    </row>
    <row r="271" spans="4:5" ht="14.25" customHeight="1" x14ac:dyDescent="0.55000000000000004">
      <c r="D271" s="2"/>
      <c r="E271" s="2"/>
    </row>
    <row r="272" spans="4:5" ht="14.25" customHeight="1" x14ac:dyDescent="0.55000000000000004">
      <c r="D272" s="2"/>
      <c r="E272" s="2"/>
    </row>
    <row r="273" spans="4:5" ht="14.25" customHeight="1" x14ac:dyDescent="0.55000000000000004">
      <c r="D273" s="2"/>
      <c r="E273" s="2"/>
    </row>
    <row r="274" spans="4:5" ht="14.25" customHeight="1" x14ac:dyDescent="0.55000000000000004">
      <c r="D274" s="2"/>
      <c r="E274" s="2"/>
    </row>
    <row r="275" spans="4:5" ht="14.25" customHeight="1" x14ac:dyDescent="0.55000000000000004">
      <c r="D275" s="2"/>
      <c r="E275" s="2"/>
    </row>
    <row r="276" spans="4:5" ht="14.25" customHeight="1" x14ac:dyDescent="0.55000000000000004">
      <c r="D276" s="2"/>
      <c r="E276" s="2"/>
    </row>
    <row r="277" spans="4:5" ht="14.25" customHeight="1" x14ac:dyDescent="0.55000000000000004">
      <c r="D277" s="2"/>
      <c r="E277" s="2"/>
    </row>
    <row r="278" spans="4:5" ht="14.25" customHeight="1" x14ac:dyDescent="0.55000000000000004">
      <c r="D278" s="2"/>
      <c r="E278" s="2"/>
    </row>
    <row r="279" spans="4:5" ht="14.25" customHeight="1" x14ac:dyDescent="0.55000000000000004">
      <c r="D279" s="2"/>
      <c r="E279" s="2"/>
    </row>
    <row r="280" spans="4:5" ht="14.25" customHeight="1" x14ac:dyDescent="0.55000000000000004">
      <c r="D280" s="2"/>
      <c r="E280" s="2"/>
    </row>
    <row r="281" spans="4:5" ht="14.25" customHeight="1" x14ac:dyDescent="0.55000000000000004">
      <c r="D281" s="2"/>
      <c r="E281" s="2"/>
    </row>
    <row r="282" spans="4:5" ht="14.25" customHeight="1" x14ac:dyDescent="0.55000000000000004">
      <c r="D282" s="2"/>
      <c r="E282" s="2"/>
    </row>
    <row r="283" spans="4:5" ht="14.25" customHeight="1" x14ac:dyDescent="0.55000000000000004">
      <c r="D283" s="2"/>
      <c r="E283" s="2"/>
    </row>
    <row r="284" spans="4:5" ht="14.25" customHeight="1" x14ac:dyDescent="0.55000000000000004">
      <c r="D284" s="2"/>
      <c r="E284" s="2"/>
    </row>
    <row r="285" spans="4:5" ht="14.25" customHeight="1" x14ac:dyDescent="0.55000000000000004">
      <c r="D285" s="2"/>
      <c r="E285" s="2"/>
    </row>
    <row r="286" spans="4:5" ht="14.25" customHeight="1" x14ac:dyDescent="0.55000000000000004">
      <c r="D286" s="2"/>
      <c r="E286" s="2"/>
    </row>
    <row r="287" spans="4:5" ht="14.25" customHeight="1" x14ac:dyDescent="0.55000000000000004">
      <c r="D287" s="2"/>
      <c r="E287" s="2"/>
    </row>
    <row r="288" spans="4:5" ht="14.25" customHeight="1" x14ac:dyDescent="0.55000000000000004">
      <c r="D288" s="2"/>
      <c r="E288" s="2"/>
    </row>
    <row r="289" spans="4:5" ht="14.25" customHeight="1" x14ac:dyDescent="0.55000000000000004">
      <c r="D289" s="2"/>
      <c r="E289" s="2"/>
    </row>
    <row r="290" spans="4:5" ht="14.25" customHeight="1" x14ac:dyDescent="0.55000000000000004">
      <c r="D290" s="2"/>
      <c r="E290" s="2"/>
    </row>
    <row r="291" spans="4:5" ht="14.25" customHeight="1" x14ac:dyDescent="0.55000000000000004">
      <c r="D291" s="2"/>
      <c r="E291" s="2"/>
    </row>
    <row r="292" spans="4:5" ht="14.25" customHeight="1" x14ac:dyDescent="0.55000000000000004">
      <c r="D292" s="2"/>
      <c r="E292" s="2"/>
    </row>
    <row r="293" spans="4:5" ht="14.25" customHeight="1" x14ac:dyDescent="0.55000000000000004">
      <c r="D293" s="2"/>
      <c r="E293" s="2"/>
    </row>
    <row r="294" spans="4:5" ht="14.25" customHeight="1" x14ac:dyDescent="0.55000000000000004">
      <c r="D294" s="2"/>
      <c r="E294" s="2"/>
    </row>
    <row r="295" spans="4:5" ht="14.25" customHeight="1" x14ac:dyDescent="0.55000000000000004">
      <c r="D295" s="2"/>
      <c r="E295" s="2"/>
    </row>
    <row r="296" spans="4:5" ht="14.25" customHeight="1" x14ac:dyDescent="0.55000000000000004">
      <c r="D296" s="2"/>
      <c r="E296" s="2"/>
    </row>
    <row r="297" spans="4:5" ht="14.25" customHeight="1" x14ac:dyDescent="0.55000000000000004">
      <c r="D297" s="2"/>
      <c r="E297" s="2"/>
    </row>
    <row r="298" spans="4:5" ht="14.25" customHeight="1" x14ac:dyDescent="0.55000000000000004">
      <c r="D298" s="2"/>
      <c r="E298" s="2"/>
    </row>
    <row r="299" spans="4:5" ht="14.25" customHeight="1" x14ac:dyDescent="0.55000000000000004">
      <c r="D299" s="2"/>
      <c r="E299" s="2"/>
    </row>
    <row r="300" spans="4:5" ht="14.25" customHeight="1" x14ac:dyDescent="0.55000000000000004">
      <c r="D300" s="2"/>
      <c r="E300" s="2"/>
    </row>
    <row r="301" spans="4:5" ht="14.25" customHeight="1" x14ac:dyDescent="0.55000000000000004">
      <c r="D301" s="2"/>
      <c r="E301" s="2"/>
    </row>
    <row r="302" spans="4:5" ht="14.25" customHeight="1" x14ac:dyDescent="0.55000000000000004">
      <c r="D302" s="2"/>
      <c r="E302" s="2"/>
    </row>
    <row r="303" spans="4:5" ht="14.25" customHeight="1" x14ac:dyDescent="0.55000000000000004">
      <c r="D303" s="2"/>
      <c r="E303" s="2"/>
    </row>
    <row r="304" spans="4:5" ht="14.25" customHeight="1" x14ac:dyDescent="0.55000000000000004">
      <c r="D304" s="2"/>
      <c r="E304" s="2"/>
    </row>
    <row r="305" spans="4:5" ht="14.25" customHeight="1" x14ac:dyDescent="0.55000000000000004">
      <c r="D305" s="2"/>
      <c r="E305" s="2"/>
    </row>
    <row r="306" spans="4:5" ht="14.25" customHeight="1" x14ac:dyDescent="0.55000000000000004">
      <c r="D306" s="2"/>
      <c r="E306" s="2"/>
    </row>
    <row r="307" spans="4:5" ht="14.25" customHeight="1" x14ac:dyDescent="0.55000000000000004">
      <c r="D307" s="2"/>
      <c r="E307" s="2"/>
    </row>
    <row r="308" spans="4:5" ht="14.25" customHeight="1" x14ac:dyDescent="0.55000000000000004">
      <c r="D308" s="2"/>
      <c r="E308" s="2"/>
    </row>
    <row r="309" spans="4:5" ht="14.25" customHeight="1" x14ac:dyDescent="0.55000000000000004">
      <c r="D309" s="2"/>
      <c r="E309" s="2"/>
    </row>
    <row r="310" spans="4:5" ht="14.25" customHeight="1" x14ac:dyDescent="0.55000000000000004">
      <c r="D310" s="2"/>
      <c r="E310" s="2"/>
    </row>
    <row r="311" spans="4:5" ht="14.25" customHeight="1" x14ac:dyDescent="0.55000000000000004">
      <c r="D311" s="2"/>
      <c r="E311" s="2"/>
    </row>
    <row r="312" spans="4:5" ht="14.25" customHeight="1" x14ac:dyDescent="0.55000000000000004">
      <c r="D312" s="2"/>
      <c r="E312" s="2"/>
    </row>
    <row r="313" spans="4:5" ht="14.25" customHeight="1" x14ac:dyDescent="0.55000000000000004">
      <c r="D313" s="2"/>
      <c r="E313" s="2"/>
    </row>
    <row r="314" spans="4:5" ht="14.25" customHeight="1" x14ac:dyDescent="0.55000000000000004">
      <c r="D314" s="2"/>
      <c r="E314" s="2"/>
    </row>
    <row r="315" spans="4:5" ht="14.25" customHeight="1" x14ac:dyDescent="0.55000000000000004">
      <c r="D315" s="2"/>
      <c r="E315" s="2"/>
    </row>
    <row r="316" spans="4:5" ht="14.25" customHeight="1" x14ac:dyDescent="0.55000000000000004">
      <c r="D316" s="2"/>
      <c r="E316" s="2"/>
    </row>
    <row r="317" spans="4:5" ht="14.25" customHeight="1" x14ac:dyDescent="0.55000000000000004">
      <c r="D317" s="2"/>
      <c r="E317" s="2"/>
    </row>
    <row r="318" spans="4:5" ht="14.25" customHeight="1" x14ac:dyDescent="0.55000000000000004">
      <c r="D318" s="2"/>
      <c r="E318" s="2"/>
    </row>
    <row r="319" spans="4:5" ht="14.25" customHeight="1" x14ac:dyDescent="0.55000000000000004">
      <c r="D319" s="2"/>
      <c r="E319" s="2"/>
    </row>
    <row r="320" spans="4:5" ht="14.25" customHeight="1" x14ac:dyDescent="0.55000000000000004">
      <c r="D320" s="2"/>
      <c r="E320" s="2"/>
    </row>
    <row r="321" spans="4:5" ht="14.25" customHeight="1" x14ac:dyDescent="0.55000000000000004">
      <c r="D321" s="2"/>
      <c r="E321" s="2"/>
    </row>
    <row r="322" spans="4:5" ht="14.25" customHeight="1" x14ac:dyDescent="0.55000000000000004">
      <c r="D322" s="2"/>
      <c r="E322" s="2"/>
    </row>
    <row r="323" spans="4:5" ht="14.25" customHeight="1" x14ac:dyDescent="0.55000000000000004">
      <c r="D323" s="2"/>
      <c r="E323" s="2"/>
    </row>
    <row r="324" spans="4:5" ht="14.25" customHeight="1" x14ac:dyDescent="0.55000000000000004">
      <c r="D324" s="2"/>
      <c r="E324" s="2"/>
    </row>
    <row r="325" spans="4:5" ht="14.25" customHeight="1" x14ac:dyDescent="0.55000000000000004">
      <c r="D325" s="2"/>
      <c r="E325" s="2"/>
    </row>
    <row r="326" spans="4:5" ht="14.25" customHeight="1" x14ac:dyDescent="0.55000000000000004">
      <c r="D326" s="2"/>
      <c r="E326" s="2"/>
    </row>
    <row r="327" spans="4:5" ht="14.25" customHeight="1" x14ac:dyDescent="0.55000000000000004">
      <c r="D327" s="2"/>
      <c r="E327" s="2"/>
    </row>
    <row r="328" spans="4:5" ht="14.25" customHeight="1" x14ac:dyDescent="0.55000000000000004">
      <c r="D328" s="2"/>
      <c r="E328" s="2"/>
    </row>
    <row r="329" spans="4:5" ht="14.25" customHeight="1" x14ac:dyDescent="0.55000000000000004">
      <c r="D329" s="2"/>
      <c r="E329" s="2"/>
    </row>
    <row r="330" spans="4:5" ht="14.25" customHeight="1" x14ac:dyDescent="0.55000000000000004">
      <c r="D330" s="2"/>
      <c r="E330" s="2"/>
    </row>
    <row r="331" spans="4:5" ht="14.25" customHeight="1" x14ac:dyDescent="0.55000000000000004">
      <c r="D331" s="2"/>
      <c r="E331" s="2"/>
    </row>
    <row r="332" spans="4:5" ht="14.25" customHeight="1" x14ac:dyDescent="0.55000000000000004">
      <c r="D332" s="2"/>
      <c r="E332" s="2"/>
    </row>
    <row r="333" spans="4:5" ht="14.25" customHeight="1" x14ac:dyDescent="0.55000000000000004">
      <c r="D333" s="2"/>
      <c r="E333" s="2"/>
    </row>
    <row r="334" spans="4:5" ht="14.25" customHeight="1" x14ac:dyDescent="0.55000000000000004">
      <c r="D334" s="2"/>
      <c r="E334" s="2"/>
    </row>
    <row r="335" spans="4:5" ht="14.25" customHeight="1" x14ac:dyDescent="0.55000000000000004">
      <c r="D335" s="2"/>
      <c r="E335" s="2"/>
    </row>
    <row r="336" spans="4:5" ht="14.25" customHeight="1" x14ac:dyDescent="0.55000000000000004">
      <c r="D336" s="2"/>
      <c r="E336" s="2"/>
    </row>
    <row r="337" spans="4:5" ht="14.25" customHeight="1" x14ac:dyDescent="0.55000000000000004">
      <c r="D337" s="2"/>
      <c r="E337" s="2"/>
    </row>
    <row r="338" spans="4:5" ht="14.25" customHeight="1" x14ac:dyDescent="0.55000000000000004">
      <c r="D338" s="2"/>
      <c r="E338" s="2"/>
    </row>
    <row r="339" spans="4:5" ht="14.25" customHeight="1" x14ac:dyDescent="0.55000000000000004">
      <c r="D339" s="2"/>
      <c r="E339" s="2"/>
    </row>
    <row r="340" spans="4:5" ht="14.25" customHeight="1" x14ac:dyDescent="0.55000000000000004">
      <c r="D340" s="2"/>
      <c r="E340" s="2"/>
    </row>
    <row r="341" spans="4:5" ht="14.25" customHeight="1" x14ac:dyDescent="0.55000000000000004">
      <c r="D341" s="2"/>
      <c r="E341" s="2"/>
    </row>
    <row r="342" spans="4:5" ht="14.25" customHeight="1" x14ac:dyDescent="0.55000000000000004">
      <c r="D342" s="2"/>
      <c r="E342" s="2"/>
    </row>
    <row r="343" spans="4:5" ht="14.25" customHeight="1" x14ac:dyDescent="0.55000000000000004">
      <c r="D343" s="2"/>
      <c r="E343" s="2"/>
    </row>
    <row r="344" spans="4:5" ht="14.25" customHeight="1" x14ac:dyDescent="0.55000000000000004">
      <c r="D344" s="2"/>
      <c r="E344" s="2"/>
    </row>
    <row r="345" spans="4:5" ht="14.25" customHeight="1" x14ac:dyDescent="0.55000000000000004">
      <c r="D345" s="2"/>
      <c r="E345" s="2"/>
    </row>
    <row r="346" spans="4:5" ht="14.25" customHeight="1" x14ac:dyDescent="0.55000000000000004">
      <c r="D346" s="2"/>
      <c r="E346" s="2"/>
    </row>
    <row r="347" spans="4:5" ht="14.25" customHeight="1" x14ac:dyDescent="0.55000000000000004">
      <c r="D347" s="2"/>
      <c r="E347" s="2"/>
    </row>
    <row r="348" spans="4:5" ht="14.25" customHeight="1" x14ac:dyDescent="0.55000000000000004">
      <c r="D348" s="2"/>
      <c r="E348" s="2"/>
    </row>
    <row r="349" spans="4:5" ht="14.25" customHeight="1" x14ac:dyDescent="0.55000000000000004">
      <c r="D349" s="2"/>
      <c r="E349" s="2"/>
    </row>
    <row r="350" spans="4:5" ht="14.25" customHeight="1" x14ac:dyDescent="0.55000000000000004">
      <c r="D350" s="2"/>
      <c r="E350" s="2"/>
    </row>
    <row r="351" spans="4:5" ht="14.25" customHeight="1" x14ac:dyDescent="0.55000000000000004">
      <c r="D351" s="2"/>
      <c r="E351" s="2"/>
    </row>
    <row r="352" spans="4:5" ht="14.25" customHeight="1" x14ac:dyDescent="0.55000000000000004">
      <c r="D352" s="2"/>
      <c r="E352" s="2"/>
    </row>
    <row r="353" spans="4:5" ht="14.25" customHeight="1" x14ac:dyDescent="0.55000000000000004">
      <c r="D353" s="2"/>
      <c r="E353" s="2"/>
    </row>
    <row r="354" spans="4:5" ht="14.25" customHeight="1" x14ac:dyDescent="0.55000000000000004">
      <c r="D354" s="2"/>
      <c r="E354" s="2"/>
    </row>
    <row r="355" spans="4:5" ht="14.25" customHeight="1" x14ac:dyDescent="0.55000000000000004">
      <c r="D355" s="2"/>
      <c r="E355" s="2"/>
    </row>
    <row r="356" spans="4:5" ht="14.25" customHeight="1" x14ac:dyDescent="0.55000000000000004">
      <c r="D356" s="2"/>
      <c r="E356" s="2"/>
    </row>
    <row r="357" spans="4:5" ht="14.25" customHeight="1" x14ac:dyDescent="0.55000000000000004">
      <c r="D357" s="2"/>
      <c r="E357" s="2"/>
    </row>
    <row r="358" spans="4:5" ht="14.25" customHeight="1" x14ac:dyDescent="0.55000000000000004">
      <c r="D358" s="2"/>
      <c r="E358" s="2"/>
    </row>
    <row r="359" spans="4:5" ht="14.25" customHeight="1" x14ac:dyDescent="0.55000000000000004">
      <c r="D359" s="2"/>
      <c r="E359" s="2"/>
    </row>
    <row r="360" spans="4:5" ht="14.25" customHeight="1" x14ac:dyDescent="0.55000000000000004">
      <c r="D360" s="2"/>
      <c r="E360" s="2"/>
    </row>
    <row r="361" spans="4:5" ht="14.25" customHeight="1" x14ac:dyDescent="0.55000000000000004">
      <c r="D361" s="2"/>
      <c r="E361" s="2"/>
    </row>
    <row r="362" spans="4:5" ht="14.25" customHeight="1" x14ac:dyDescent="0.55000000000000004">
      <c r="D362" s="2"/>
      <c r="E362" s="2"/>
    </row>
    <row r="363" spans="4:5" ht="14.25" customHeight="1" x14ac:dyDescent="0.55000000000000004">
      <c r="D363" s="2"/>
      <c r="E363" s="2"/>
    </row>
    <row r="364" spans="4:5" ht="14.25" customHeight="1" x14ac:dyDescent="0.55000000000000004">
      <c r="D364" s="2"/>
      <c r="E364" s="2"/>
    </row>
    <row r="365" spans="4:5" ht="14.25" customHeight="1" x14ac:dyDescent="0.55000000000000004">
      <c r="D365" s="2"/>
      <c r="E365" s="2"/>
    </row>
    <row r="366" spans="4:5" ht="14.25" customHeight="1" x14ac:dyDescent="0.55000000000000004">
      <c r="D366" s="2"/>
      <c r="E366" s="2"/>
    </row>
    <row r="367" spans="4:5" ht="14.25" customHeight="1" x14ac:dyDescent="0.55000000000000004">
      <c r="D367" s="2"/>
      <c r="E367" s="2"/>
    </row>
    <row r="368" spans="4:5" ht="14.25" customHeight="1" x14ac:dyDescent="0.55000000000000004">
      <c r="D368" s="2"/>
      <c r="E368" s="2"/>
    </row>
    <row r="369" spans="4:5" ht="14.25" customHeight="1" x14ac:dyDescent="0.55000000000000004">
      <c r="D369" s="2"/>
      <c r="E369" s="2"/>
    </row>
    <row r="370" spans="4:5" ht="14.25" customHeight="1" x14ac:dyDescent="0.55000000000000004">
      <c r="D370" s="2"/>
      <c r="E370" s="2"/>
    </row>
    <row r="371" spans="4:5" ht="14.25" customHeight="1" x14ac:dyDescent="0.55000000000000004">
      <c r="D371" s="2"/>
      <c r="E371" s="2"/>
    </row>
    <row r="372" spans="4:5" ht="14.25" customHeight="1" x14ac:dyDescent="0.55000000000000004">
      <c r="D372" s="2"/>
      <c r="E372" s="2"/>
    </row>
    <row r="373" spans="4:5" ht="14.25" customHeight="1" x14ac:dyDescent="0.55000000000000004">
      <c r="D373" s="2"/>
      <c r="E373" s="2"/>
    </row>
    <row r="374" spans="4:5" ht="14.25" customHeight="1" x14ac:dyDescent="0.55000000000000004">
      <c r="D374" s="2"/>
      <c r="E374" s="2"/>
    </row>
    <row r="375" spans="4:5" ht="14.25" customHeight="1" x14ac:dyDescent="0.55000000000000004">
      <c r="D375" s="2"/>
      <c r="E375" s="2"/>
    </row>
    <row r="376" spans="4:5" ht="14.25" customHeight="1" x14ac:dyDescent="0.55000000000000004">
      <c r="D376" s="2"/>
      <c r="E376" s="2"/>
    </row>
    <row r="377" spans="4:5" ht="14.25" customHeight="1" x14ac:dyDescent="0.55000000000000004">
      <c r="D377" s="2"/>
      <c r="E377" s="2"/>
    </row>
    <row r="378" spans="4:5" ht="14.25" customHeight="1" x14ac:dyDescent="0.55000000000000004">
      <c r="D378" s="2"/>
      <c r="E378" s="2"/>
    </row>
    <row r="379" spans="4:5" ht="14.25" customHeight="1" x14ac:dyDescent="0.55000000000000004">
      <c r="D379" s="2"/>
      <c r="E379" s="2"/>
    </row>
    <row r="380" spans="4:5" ht="14.25" customHeight="1" x14ac:dyDescent="0.55000000000000004">
      <c r="D380" s="2"/>
      <c r="E380" s="2"/>
    </row>
    <row r="381" spans="4:5" ht="14.25" customHeight="1" x14ac:dyDescent="0.55000000000000004">
      <c r="D381" s="2"/>
      <c r="E381" s="2"/>
    </row>
    <row r="382" spans="4:5" ht="14.25" customHeight="1" x14ac:dyDescent="0.55000000000000004">
      <c r="D382" s="2"/>
      <c r="E382" s="2"/>
    </row>
    <row r="383" spans="4:5" ht="14.25" customHeight="1" x14ac:dyDescent="0.55000000000000004">
      <c r="D383" s="2"/>
      <c r="E383" s="2"/>
    </row>
    <row r="384" spans="4:5" ht="14.25" customHeight="1" x14ac:dyDescent="0.55000000000000004">
      <c r="D384" s="2"/>
      <c r="E384" s="2"/>
    </row>
    <row r="385" spans="4:5" ht="14.25" customHeight="1" x14ac:dyDescent="0.55000000000000004">
      <c r="D385" s="2"/>
      <c r="E385" s="2"/>
    </row>
    <row r="386" spans="4:5" ht="14.25" customHeight="1" x14ac:dyDescent="0.55000000000000004">
      <c r="D386" s="2"/>
      <c r="E386" s="2"/>
    </row>
    <row r="387" spans="4:5" ht="14.25" customHeight="1" x14ac:dyDescent="0.55000000000000004">
      <c r="D387" s="2"/>
      <c r="E387" s="2"/>
    </row>
    <row r="388" spans="4:5" ht="14.25" customHeight="1" x14ac:dyDescent="0.55000000000000004">
      <c r="D388" s="2"/>
      <c r="E388" s="2"/>
    </row>
    <row r="389" spans="4:5" ht="14.25" customHeight="1" x14ac:dyDescent="0.55000000000000004">
      <c r="D389" s="2"/>
      <c r="E389" s="2"/>
    </row>
    <row r="390" spans="4:5" ht="14.25" customHeight="1" x14ac:dyDescent="0.55000000000000004">
      <c r="D390" s="2"/>
      <c r="E390" s="2"/>
    </row>
    <row r="391" spans="4:5" ht="14.25" customHeight="1" x14ac:dyDescent="0.55000000000000004">
      <c r="D391" s="2"/>
      <c r="E391" s="2"/>
    </row>
    <row r="392" spans="4:5" ht="14.25" customHeight="1" x14ac:dyDescent="0.55000000000000004">
      <c r="D392" s="2"/>
      <c r="E392" s="2"/>
    </row>
    <row r="393" spans="4:5" ht="14.25" customHeight="1" x14ac:dyDescent="0.55000000000000004">
      <c r="D393" s="2"/>
      <c r="E393" s="2"/>
    </row>
    <row r="394" spans="4:5" ht="14.25" customHeight="1" x14ac:dyDescent="0.55000000000000004">
      <c r="D394" s="2"/>
      <c r="E394" s="2"/>
    </row>
    <row r="395" spans="4:5" ht="14.25" customHeight="1" x14ac:dyDescent="0.55000000000000004">
      <c r="D395" s="2"/>
      <c r="E395" s="2"/>
    </row>
    <row r="396" spans="4:5" ht="14.25" customHeight="1" x14ac:dyDescent="0.55000000000000004">
      <c r="D396" s="2"/>
      <c r="E396" s="2"/>
    </row>
    <row r="397" spans="4:5" ht="14.25" customHeight="1" x14ac:dyDescent="0.55000000000000004">
      <c r="D397" s="2"/>
      <c r="E397" s="2"/>
    </row>
    <row r="398" spans="4:5" ht="14.25" customHeight="1" x14ac:dyDescent="0.55000000000000004">
      <c r="D398" s="2"/>
      <c r="E398" s="2"/>
    </row>
    <row r="399" spans="4:5" ht="14.25" customHeight="1" x14ac:dyDescent="0.55000000000000004">
      <c r="D399" s="2"/>
      <c r="E399" s="2"/>
    </row>
    <row r="400" spans="4:5" ht="14.25" customHeight="1" x14ac:dyDescent="0.55000000000000004">
      <c r="D400" s="2"/>
      <c r="E400" s="2"/>
    </row>
    <row r="401" spans="4:5" ht="14.25" customHeight="1" x14ac:dyDescent="0.55000000000000004">
      <c r="D401" s="2"/>
      <c r="E401" s="2"/>
    </row>
    <row r="402" spans="4:5" ht="14.25" customHeight="1" x14ac:dyDescent="0.55000000000000004">
      <c r="D402" s="2"/>
      <c r="E402" s="2"/>
    </row>
    <row r="403" spans="4:5" ht="14.25" customHeight="1" x14ac:dyDescent="0.55000000000000004">
      <c r="D403" s="2"/>
      <c r="E403" s="2"/>
    </row>
    <row r="404" spans="4:5" ht="14.25" customHeight="1" x14ac:dyDescent="0.55000000000000004">
      <c r="D404" s="2"/>
      <c r="E404" s="2"/>
    </row>
    <row r="405" spans="4:5" ht="14.25" customHeight="1" x14ac:dyDescent="0.55000000000000004">
      <c r="D405" s="2"/>
      <c r="E405" s="2"/>
    </row>
    <row r="406" spans="4:5" ht="14.25" customHeight="1" x14ac:dyDescent="0.55000000000000004">
      <c r="D406" s="2"/>
      <c r="E406" s="2"/>
    </row>
    <row r="407" spans="4:5" ht="14.25" customHeight="1" x14ac:dyDescent="0.55000000000000004">
      <c r="D407" s="2"/>
      <c r="E407" s="2"/>
    </row>
    <row r="408" spans="4:5" ht="14.25" customHeight="1" x14ac:dyDescent="0.55000000000000004">
      <c r="D408" s="2"/>
      <c r="E408" s="2"/>
    </row>
    <row r="409" spans="4:5" ht="14.25" customHeight="1" x14ac:dyDescent="0.55000000000000004">
      <c r="D409" s="2"/>
      <c r="E409" s="2"/>
    </row>
    <row r="410" spans="4:5" ht="14.25" customHeight="1" x14ac:dyDescent="0.55000000000000004">
      <c r="D410" s="2"/>
      <c r="E410" s="2"/>
    </row>
    <row r="411" spans="4:5" ht="14.25" customHeight="1" x14ac:dyDescent="0.55000000000000004">
      <c r="D411" s="2"/>
      <c r="E411" s="2"/>
    </row>
    <row r="412" spans="4:5" ht="14.25" customHeight="1" x14ac:dyDescent="0.55000000000000004">
      <c r="D412" s="2"/>
      <c r="E412" s="2"/>
    </row>
    <row r="413" spans="4:5" ht="14.25" customHeight="1" x14ac:dyDescent="0.55000000000000004">
      <c r="D413" s="2"/>
      <c r="E413" s="2"/>
    </row>
    <row r="414" spans="4:5" ht="14.25" customHeight="1" x14ac:dyDescent="0.55000000000000004">
      <c r="D414" s="2"/>
      <c r="E414" s="2"/>
    </row>
    <row r="415" spans="4:5" ht="14.25" customHeight="1" x14ac:dyDescent="0.55000000000000004">
      <c r="D415" s="2"/>
      <c r="E415" s="2"/>
    </row>
    <row r="416" spans="4:5" ht="14.25" customHeight="1" x14ac:dyDescent="0.55000000000000004">
      <c r="D416" s="2"/>
      <c r="E416" s="2"/>
    </row>
    <row r="417" spans="4:5" ht="14.25" customHeight="1" x14ac:dyDescent="0.55000000000000004">
      <c r="D417" s="2"/>
      <c r="E417" s="2"/>
    </row>
    <row r="418" spans="4:5" ht="14.25" customHeight="1" x14ac:dyDescent="0.55000000000000004">
      <c r="D418" s="2"/>
      <c r="E418" s="2"/>
    </row>
    <row r="419" spans="4:5" ht="14.25" customHeight="1" x14ac:dyDescent="0.55000000000000004">
      <c r="D419" s="2"/>
      <c r="E419" s="2"/>
    </row>
    <row r="420" spans="4:5" ht="14.25" customHeight="1" x14ac:dyDescent="0.55000000000000004">
      <c r="D420" s="2"/>
      <c r="E420" s="2"/>
    </row>
    <row r="421" spans="4:5" ht="14.25" customHeight="1" x14ac:dyDescent="0.55000000000000004">
      <c r="D421" s="2"/>
      <c r="E421" s="2"/>
    </row>
    <row r="422" spans="4:5" ht="14.25" customHeight="1" x14ac:dyDescent="0.55000000000000004">
      <c r="D422" s="2"/>
      <c r="E422" s="2"/>
    </row>
    <row r="423" spans="4:5" ht="14.25" customHeight="1" x14ac:dyDescent="0.55000000000000004">
      <c r="D423" s="2"/>
      <c r="E423" s="2"/>
    </row>
    <row r="424" spans="4:5" ht="14.25" customHeight="1" x14ac:dyDescent="0.55000000000000004">
      <c r="D424" s="2"/>
      <c r="E424" s="2"/>
    </row>
    <row r="425" spans="4:5" ht="14.25" customHeight="1" x14ac:dyDescent="0.55000000000000004">
      <c r="D425" s="2"/>
      <c r="E425" s="2"/>
    </row>
    <row r="426" spans="4:5" ht="14.25" customHeight="1" x14ac:dyDescent="0.55000000000000004">
      <c r="D426" s="2"/>
      <c r="E426" s="2"/>
    </row>
    <row r="427" spans="4:5" ht="14.25" customHeight="1" x14ac:dyDescent="0.55000000000000004">
      <c r="D427" s="2"/>
      <c r="E427" s="2"/>
    </row>
    <row r="428" spans="4:5" ht="14.25" customHeight="1" x14ac:dyDescent="0.55000000000000004">
      <c r="D428" s="2"/>
      <c r="E428" s="2"/>
    </row>
    <row r="429" spans="4:5" ht="14.25" customHeight="1" x14ac:dyDescent="0.55000000000000004">
      <c r="D429" s="2"/>
      <c r="E429" s="2"/>
    </row>
    <row r="430" spans="4:5" ht="14.25" customHeight="1" x14ac:dyDescent="0.55000000000000004">
      <c r="D430" s="2"/>
      <c r="E430" s="2"/>
    </row>
    <row r="431" spans="4:5" ht="14.25" customHeight="1" x14ac:dyDescent="0.55000000000000004">
      <c r="D431" s="2"/>
      <c r="E431" s="2"/>
    </row>
    <row r="432" spans="4:5" ht="14.25" customHeight="1" x14ac:dyDescent="0.55000000000000004">
      <c r="D432" s="2"/>
      <c r="E432" s="2"/>
    </row>
    <row r="433" spans="4:5" ht="14.25" customHeight="1" x14ac:dyDescent="0.55000000000000004">
      <c r="D433" s="2"/>
      <c r="E433" s="2"/>
    </row>
    <row r="434" spans="4:5" ht="14.25" customHeight="1" x14ac:dyDescent="0.55000000000000004">
      <c r="D434" s="2"/>
      <c r="E434" s="2"/>
    </row>
    <row r="435" spans="4:5" ht="14.25" customHeight="1" x14ac:dyDescent="0.55000000000000004">
      <c r="D435" s="2"/>
      <c r="E435" s="2"/>
    </row>
    <row r="436" spans="4:5" ht="14.25" customHeight="1" x14ac:dyDescent="0.55000000000000004">
      <c r="D436" s="2"/>
      <c r="E436" s="2"/>
    </row>
    <row r="437" spans="4:5" ht="14.25" customHeight="1" x14ac:dyDescent="0.55000000000000004">
      <c r="D437" s="2"/>
      <c r="E437" s="2"/>
    </row>
    <row r="438" spans="4:5" ht="14.25" customHeight="1" x14ac:dyDescent="0.55000000000000004">
      <c r="D438" s="2"/>
      <c r="E438" s="2"/>
    </row>
    <row r="439" spans="4:5" ht="14.25" customHeight="1" x14ac:dyDescent="0.55000000000000004">
      <c r="D439" s="2"/>
      <c r="E439" s="2"/>
    </row>
    <row r="440" spans="4:5" ht="14.25" customHeight="1" x14ac:dyDescent="0.55000000000000004">
      <c r="D440" s="2"/>
      <c r="E440" s="2"/>
    </row>
    <row r="441" spans="4:5" ht="14.25" customHeight="1" x14ac:dyDescent="0.55000000000000004">
      <c r="D441" s="2"/>
      <c r="E441" s="2"/>
    </row>
    <row r="442" spans="4:5" ht="14.25" customHeight="1" x14ac:dyDescent="0.55000000000000004">
      <c r="D442" s="2"/>
      <c r="E442" s="2"/>
    </row>
    <row r="443" spans="4:5" ht="14.25" customHeight="1" x14ac:dyDescent="0.55000000000000004">
      <c r="D443" s="2"/>
      <c r="E443" s="2"/>
    </row>
    <row r="444" spans="4:5" ht="14.25" customHeight="1" x14ac:dyDescent="0.55000000000000004">
      <c r="D444" s="2"/>
      <c r="E444" s="2"/>
    </row>
    <row r="445" spans="4:5" ht="14.25" customHeight="1" x14ac:dyDescent="0.55000000000000004">
      <c r="D445" s="2"/>
      <c r="E445" s="2"/>
    </row>
    <row r="446" spans="4:5" ht="14.25" customHeight="1" x14ac:dyDescent="0.55000000000000004">
      <c r="D446" s="2"/>
      <c r="E446" s="2"/>
    </row>
    <row r="447" spans="4:5" ht="14.25" customHeight="1" x14ac:dyDescent="0.55000000000000004">
      <c r="D447" s="2"/>
      <c r="E447" s="2"/>
    </row>
    <row r="448" spans="4:5" ht="14.25" customHeight="1" x14ac:dyDescent="0.55000000000000004">
      <c r="D448" s="2"/>
      <c r="E448" s="2"/>
    </row>
    <row r="449" spans="4:5" ht="14.25" customHeight="1" x14ac:dyDescent="0.55000000000000004">
      <c r="D449" s="2"/>
      <c r="E449" s="2"/>
    </row>
    <row r="450" spans="4:5" ht="14.25" customHeight="1" x14ac:dyDescent="0.55000000000000004">
      <c r="D450" s="2"/>
      <c r="E450" s="2"/>
    </row>
    <row r="451" spans="4:5" ht="14.25" customHeight="1" x14ac:dyDescent="0.55000000000000004">
      <c r="D451" s="2"/>
      <c r="E451" s="2"/>
    </row>
    <row r="452" spans="4:5" ht="14.25" customHeight="1" x14ac:dyDescent="0.55000000000000004">
      <c r="D452" s="2"/>
      <c r="E452" s="2"/>
    </row>
    <row r="453" spans="4:5" ht="14.25" customHeight="1" x14ac:dyDescent="0.55000000000000004">
      <c r="D453" s="2"/>
      <c r="E453" s="2"/>
    </row>
    <row r="454" spans="4:5" ht="14.25" customHeight="1" x14ac:dyDescent="0.55000000000000004">
      <c r="D454" s="2"/>
      <c r="E454" s="2"/>
    </row>
    <row r="455" spans="4:5" ht="14.25" customHeight="1" x14ac:dyDescent="0.55000000000000004">
      <c r="D455" s="2"/>
      <c r="E455" s="2"/>
    </row>
    <row r="456" spans="4:5" ht="14.25" customHeight="1" x14ac:dyDescent="0.55000000000000004">
      <c r="D456" s="2"/>
      <c r="E456" s="2"/>
    </row>
    <row r="457" spans="4:5" ht="14.25" customHeight="1" x14ac:dyDescent="0.55000000000000004">
      <c r="D457" s="2"/>
      <c r="E457" s="2"/>
    </row>
    <row r="458" spans="4:5" ht="14.25" customHeight="1" x14ac:dyDescent="0.55000000000000004">
      <c r="D458" s="2"/>
      <c r="E458" s="2"/>
    </row>
    <row r="459" spans="4:5" ht="14.25" customHeight="1" x14ac:dyDescent="0.55000000000000004">
      <c r="D459" s="2"/>
      <c r="E459" s="2"/>
    </row>
    <row r="460" spans="4:5" ht="14.25" customHeight="1" x14ac:dyDescent="0.55000000000000004">
      <c r="D460" s="2"/>
      <c r="E460" s="2"/>
    </row>
    <row r="461" spans="4:5" ht="14.25" customHeight="1" x14ac:dyDescent="0.55000000000000004">
      <c r="D461" s="2"/>
      <c r="E461" s="2"/>
    </row>
    <row r="462" spans="4:5" ht="14.25" customHeight="1" x14ac:dyDescent="0.55000000000000004">
      <c r="D462" s="2"/>
      <c r="E462" s="2"/>
    </row>
    <row r="463" spans="4:5" ht="14.25" customHeight="1" x14ac:dyDescent="0.55000000000000004">
      <c r="D463" s="2"/>
      <c r="E463" s="2"/>
    </row>
    <row r="464" spans="4:5" ht="14.25" customHeight="1" x14ac:dyDescent="0.55000000000000004">
      <c r="D464" s="2"/>
      <c r="E464" s="2"/>
    </row>
    <row r="465" spans="4:5" ht="14.25" customHeight="1" x14ac:dyDescent="0.55000000000000004">
      <c r="D465" s="2"/>
      <c r="E465" s="2"/>
    </row>
    <row r="466" spans="4:5" ht="14.25" customHeight="1" x14ac:dyDescent="0.55000000000000004">
      <c r="D466" s="2"/>
      <c r="E466" s="2"/>
    </row>
    <row r="467" spans="4:5" ht="14.25" customHeight="1" x14ac:dyDescent="0.55000000000000004">
      <c r="D467" s="2"/>
      <c r="E467" s="2"/>
    </row>
    <row r="468" spans="4:5" ht="14.25" customHeight="1" x14ac:dyDescent="0.55000000000000004">
      <c r="D468" s="2"/>
      <c r="E468" s="2"/>
    </row>
    <row r="469" spans="4:5" ht="14.25" customHeight="1" x14ac:dyDescent="0.55000000000000004">
      <c r="D469" s="2"/>
      <c r="E469" s="2"/>
    </row>
    <row r="470" spans="4:5" ht="14.25" customHeight="1" x14ac:dyDescent="0.55000000000000004">
      <c r="D470" s="2"/>
      <c r="E470" s="2"/>
    </row>
    <row r="471" spans="4:5" ht="14.25" customHeight="1" x14ac:dyDescent="0.55000000000000004">
      <c r="D471" s="2"/>
      <c r="E471" s="2"/>
    </row>
    <row r="472" spans="4:5" ht="14.25" customHeight="1" x14ac:dyDescent="0.55000000000000004">
      <c r="D472" s="2"/>
      <c r="E472" s="2"/>
    </row>
    <row r="473" spans="4:5" ht="14.25" customHeight="1" x14ac:dyDescent="0.55000000000000004">
      <c r="D473" s="2"/>
      <c r="E473" s="2"/>
    </row>
    <row r="474" spans="4:5" ht="14.25" customHeight="1" x14ac:dyDescent="0.55000000000000004">
      <c r="D474" s="2"/>
      <c r="E474" s="2"/>
    </row>
    <row r="475" spans="4:5" ht="14.25" customHeight="1" x14ac:dyDescent="0.55000000000000004">
      <c r="D475" s="2"/>
      <c r="E475" s="2"/>
    </row>
    <row r="476" spans="4:5" ht="14.25" customHeight="1" x14ac:dyDescent="0.55000000000000004">
      <c r="D476" s="2"/>
      <c r="E476" s="2"/>
    </row>
    <row r="477" spans="4:5" ht="14.25" customHeight="1" x14ac:dyDescent="0.55000000000000004">
      <c r="D477" s="2"/>
      <c r="E477" s="2"/>
    </row>
    <row r="478" spans="4:5" ht="14.25" customHeight="1" x14ac:dyDescent="0.55000000000000004">
      <c r="D478" s="2"/>
      <c r="E478" s="2"/>
    </row>
    <row r="479" spans="4:5" ht="14.25" customHeight="1" x14ac:dyDescent="0.55000000000000004">
      <c r="D479" s="2"/>
      <c r="E479" s="2"/>
    </row>
    <row r="480" spans="4:5" ht="14.25" customHeight="1" x14ac:dyDescent="0.55000000000000004">
      <c r="D480" s="2"/>
      <c r="E480" s="2"/>
    </row>
    <row r="481" spans="4:5" ht="14.25" customHeight="1" x14ac:dyDescent="0.55000000000000004">
      <c r="D481" s="2"/>
      <c r="E481" s="2"/>
    </row>
    <row r="482" spans="4:5" ht="14.25" customHeight="1" x14ac:dyDescent="0.55000000000000004">
      <c r="D482" s="2"/>
      <c r="E482" s="2"/>
    </row>
    <row r="483" spans="4:5" ht="14.25" customHeight="1" x14ac:dyDescent="0.55000000000000004">
      <c r="D483" s="2"/>
      <c r="E483" s="2"/>
    </row>
    <row r="484" spans="4:5" ht="14.25" customHeight="1" x14ac:dyDescent="0.55000000000000004">
      <c r="D484" s="2"/>
      <c r="E484" s="2"/>
    </row>
    <row r="485" spans="4:5" ht="14.25" customHeight="1" x14ac:dyDescent="0.55000000000000004">
      <c r="D485" s="2"/>
      <c r="E485" s="2"/>
    </row>
    <row r="486" spans="4:5" ht="14.25" customHeight="1" x14ac:dyDescent="0.55000000000000004">
      <c r="D486" s="2"/>
      <c r="E486" s="2"/>
    </row>
    <row r="487" spans="4:5" ht="14.25" customHeight="1" x14ac:dyDescent="0.55000000000000004">
      <c r="D487" s="2"/>
      <c r="E487" s="2"/>
    </row>
    <row r="488" spans="4:5" ht="14.25" customHeight="1" x14ac:dyDescent="0.55000000000000004">
      <c r="D488" s="2"/>
      <c r="E488" s="2"/>
    </row>
    <row r="489" spans="4:5" ht="14.25" customHeight="1" x14ac:dyDescent="0.55000000000000004">
      <c r="D489" s="2"/>
      <c r="E489" s="2"/>
    </row>
    <row r="490" spans="4:5" ht="14.25" customHeight="1" x14ac:dyDescent="0.55000000000000004">
      <c r="D490" s="2"/>
      <c r="E490" s="2"/>
    </row>
    <row r="491" spans="4:5" ht="14.25" customHeight="1" x14ac:dyDescent="0.55000000000000004">
      <c r="D491" s="2"/>
      <c r="E491" s="2"/>
    </row>
    <row r="492" spans="4:5" ht="14.25" customHeight="1" x14ac:dyDescent="0.55000000000000004">
      <c r="D492" s="2"/>
      <c r="E492" s="2"/>
    </row>
    <row r="493" spans="4:5" ht="14.25" customHeight="1" x14ac:dyDescent="0.55000000000000004">
      <c r="D493" s="2"/>
      <c r="E493" s="2"/>
    </row>
    <row r="494" spans="4:5" ht="14.25" customHeight="1" x14ac:dyDescent="0.55000000000000004">
      <c r="D494" s="2"/>
      <c r="E494" s="2"/>
    </row>
    <row r="495" spans="4:5" ht="14.25" customHeight="1" x14ac:dyDescent="0.55000000000000004">
      <c r="D495" s="2"/>
      <c r="E495" s="2"/>
    </row>
    <row r="496" spans="4:5" ht="14.25" customHeight="1" x14ac:dyDescent="0.55000000000000004">
      <c r="D496" s="2"/>
      <c r="E496" s="2"/>
    </row>
    <row r="497" spans="4:5" ht="14.25" customHeight="1" x14ac:dyDescent="0.55000000000000004">
      <c r="D497" s="2"/>
      <c r="E497" s="2"/>
    </row>
    <row r="498" spans="4:5" ht="14.25" customHeight="1" x14ac:dyDescent="0.55000000000000004">
      <c r="D498" s="2"/>
      <c r="E498" s="2"/>
    </row>
    <row r="499" spans="4:5" ht="14.25" customHeight="1" x14ac:dyDescent="0.55000000000000004">
      <c r="D499" s="2"/>
      <c r="E499" s="2"/>
    </row>
    <row r="500" spans="4:5" ht="14.25" customHeight="1" x14ac:dyDescent="0.55000000000000004">
      <c r="D500" s="2"/>
      <c r="E500" s="2"/>
    </row>
    <row r="501" spans="4:5" ht="14.25" customHeight="1" x14ac:dyDescent="0.55000000000000004">
      <c r="D501" s="2"/>
      <c r="E501" s="2"/>
    </row>
    <row r="502" spans="4:5" ht="14.25" customHeight="1" x14ac:dyDescent="0.55000000000000004">
      <c r="D502" s="2"/>
      <c r="E502" s="2"/>
    </row>
    <row r="503" spans="4:5" ht="14.25" customHeight="1" x14ac:dyDescent="0.55000000000000004">
      <c r="D503" s="2"/>
      <c r="E503" s="2"/>
    </row>
    <row r="504" spans="4:5" ht="14.25" customHeight="1" x14ac:dyDescent="0.55000000000000004">
      <c r="D504" s="2"/>
      <c r="E504" s="2"/>
    </row>
    <row r="505" spans="4:5" ht="14.25" customHeight="1" x14ac:dyDescent="0.55000000000000004">
      <c r="D505" s="2"/>
      <c r="E505" s="2"/>
    </row>
    <row r="506" spans="4:5" ht="14.25" customHeight="1" x14ac:dyDescent="0.55000000000000004">
      <c r="D506" s="2"/>
      <c r="E506" s="2"/>
    </row>
    <row r="507" spans="4:5" ht="14.25" customHeight="1" x14ac:dyDescent="0.55000000000000004">
      <c r="D507" s="2"/>
      <c r="E507" s="2"/>
    </row>
    <row r="508" spans="4:5" ht="14.25" customHeight="1" x14ac:dyDescent="0.55000000000000004">
      <c r="D508" s="2"/>
      <c r="E508" s="2"/>
    </row>
    <row r="509" spans="4:5" ht="14.25" customHeight="1" x14ac:dyDescent="0.55000000000000004">
      <c r="D509" s="2"/>
      <c r="E509" s="2"/>
    </row>
    <row r="510" spans="4:5" ht="14.25" customHeight="1" x14ac:dyDescent="0.55000000000000004">
      <c r="D510" s="2"/>
      <c r="E510" s="2"/>
    </row>
    <row r="511" spans="4:5" ht="14.25" customHeight="1" x14ac:dyDescent="0.55000000000000004">
      <c r="D511" s="2"/>
      <c r="E511" s="2"/>
    </row>
    <row r="512" spans="4:5" ht="14.25" customHeight="1" x14ac:dyDescent="0.55000000000000004">
      <c r="D512" s="2"/>
      <c r="E512" s="2"/>
    </row>
    <row r="513" spans="4:5" ht="14.25" customHeight="1" x14ac:dyDescent="0.55000000000000004">
      <c r="D513" s="2"/>
      <c r="E513" s="2"/>
    </row>
    <row r="514" spans="4:5" ht="14.25" customHeight="1" x14ac:dyDescent="0.55000000000000004">
      <c r="D514" s="2"/>
      <c r="E514" s="2"/>
    </row>
    <row r="515" spans="4:5" ht="14.25" customHeight="1" x14ac:dyDescent="0.55000000000000004">
      <c r="D515" s="2"/>
      <c r="E515" s="2"/>
    </row>
    <row r="516" spans="4:5" ht="14.25" customHeight="1" x14ac:dyDescent="0.55000000000000004">
      <c r="D516" s="2"/>
      <c r="E516" s="2"/>
    </row>
    <row r="517" spans="4:5" ht="14.25" customHeight="1" x14ac:dyDescent="0.55000000000000004">
      <c r="D517" s="2"/>
      <c r="E517" s="2"/>
    </row>
    <row r="518" spans="4:5" ht="14.25" customHeight="1" x14ac:dyDescent="0.55000000000000004">
      <c r="D518" s="2"/>
      <c r="E518" s="2"/>
    </row>
    <row r="519" spans="4:5" ht="14.25" customHeight="1" x14ac:dyDescent="0.55000000000000004">
      <c r="D519" s="2"/>
      <c r="E519" s="2"/>
    </row>
    <row r="520" spans="4:5" ht="14.25" customHeight="1" x14ac:dyDescent="0.55000000000000004">
      <c r="D520" s="2"/>
      <c r="E520" s="2"/>
    </row>
    <row r="521" spans="4:5" ht="14.25" customHeight="1" x14ac:dyDescent="0.55000000000000004">
      <c r="D521" s="2"/>
      <c r="E521" s="2"/>
    </row>
    <row r="522" spans="4:5" ht="14.25" customHeight="1" x14ac:dyDescent="0.55000000000000004">
      <c r="D522" s="2"/>
      <c r="E522" s="2"/>
    </row>
    <row r="523" spans="4:5" ht="14.25" customHeight="1" x14ac:dyDescent="0.55000000000000004">
      <c r="D523" s="2"/>
      <c r="E523" s="2"/>
    </row>
    <row r="524" spans="4:5" ht="14.25" customHeight="1" x14ac:dyDescent="0.55000000000000004">
      <c r="D524" s="2"/>
      <c r="E524" s="2"/>
    </row>
    <row r="525" spans="4:5" ht="14.25" customHeight="1" x14ac:dyDescent="0.55000000000000004">
      <c r="D525" s="2"/>
      <c r="E525" s="2"/>
    </row>
    <row r="526" spans="4:5" ht="14.25" customHeight="1" x14ac:dyDescent="0.55000000000000004">
      <c r="D526" s="2"/>
      <c r="E526" s="2"/>
    </row>
    <row r="527" spans="4:5" ht="14.25" customHeight="1" x14ac:dyDescent="0.55000000000000004">
      <c r="D527" s="2"/>
      <c r="E527" s="2"/>
    </row>
    <row r="528" spans="4:5" ht="14.25" customHeight="1" x14ac:dyDescent="0.55000000000000004">
      <c r="D528" s="2"/>
      <c r="E528" s="2"/>
    </row>
    <row r="529" spans="4:5" ht="14.25" customHeight="1" x14ac:dyDescent="0.55000000000000004">
      <c r="D529" s="2"/>
      <c r="E529" s="2"/>
    </row>
    <row r="530" spans="4:5" ht="14.25" customHeight="1" x14ac:dyDescent="0.55000000000000004">
      <c r="D530" s="2"/>
      <c r="E530" s="2"/>
    </row>
    <row r="531" spans="4:5" ht="14.25" customHeight="1" x14ac:dyDescent="0.55000000000000004">
      <c r="D531" s="2"/>
      <c r="E531" s="2"/>
    </row>
    <row r="532" spans="4:5" ht="14.25" customHeight="1" x14ac:dyDescent="0.55000000000000004">
      <c r="D532" s="2"/>
      <c r="E532" s="2"/>
    </row>
    <row r="533" spans="4:5" ht="14.25" customHeight="1" x14ac:dyDescent="0.55000000000000004">
      <c r="D533" s="2"/>
      <c r="E533" s="2"/>
    </row>
    <row r="534" spans="4:5" ht="14.25" customHeight="1" x14ac:dyDescent="0.55000000000000004">
      <c r="D534" s="2"/>
      <c r="E534" s="2"/>
    </row>
    <row r="535" spans="4:5" ht="14.25" customHeight="1" x14ac:dyDescent="0.55000000000000004">
      <c r="D535" s="2"/>
      <c r="E535" s="2"/>
    </row>
    <row r="536" spans="4:5" ht="14.25" customHeight="1" x14ac:dyDescent="0.55000000000000004">
      <c r="D536" s="2"/>
      <c r="E536" s="2"/>
    </row>
    <row r="537" spans="4:5" ht="14.25" customHeight="1" x14ac:dyDescent="0.55000000000000004">
      <c r="D537" s="2"/>
      <c r="E537" s="2"/>
    </row>
    <row r="538" spans="4:5" ht="14.25" customHeight="1" x14ac:dyDescent="0.55000000000000004">
      <c r="D538" s="2"/>
      <c r="E538" s="2"/>
    </row>
    <row r="539" spans="4:5" ht="14.25" customHeight="1" x14ac:dyDescent="0.55000000000000004">
      <c r="D539" s="2"/>
      <c r="E539" s="2"/>
    </row>
    <row r="540" spans="4:5" ht="14.25" customHeight="1" x14ac:dyDescent="0.55000000000000004">
      <c r="D540" s="2"/>
      <c r="E540" s="2"/>
    </row>
    <row r="541" spans="4:5" ht="14.25" customHeight="1" x14ac:dyDescent="0.55000000000000004">
      <c r="D541" s="2"/>
      <c r="E541" s="2"/>
    </row>
    <row r="542" spans="4:5" ht="14.25" customHeight="1" x14ac:dyDescent="0.55000000000000004">
      <c r="D542" s="2"/>
      <c r="E542" s="2"/>
    </row>
    <row r="543" spans="4:5" ht="14.25" customHeight="1" x14ac:dyDescent="0.55000000000000004">
      <c r="D543" s="2"/>
      <c r="E543" s="2"/>
    </row>
    <row r="544" spans="4:5" ht="14.25" customHeight="1" x14ac:dyDescent="0.55000000000000004">
      <c r="D544" s="2"/>
      <c r="E544" s="2"/>
    </row>
    <row r="545" spans="4:5" ht="14.25" customHeight="1" x14ac:dyDescent="0.55000000000000004">
      <c r="D545" s="2"/>
      <c r="E545" s="2"/>
    </row>
    <row r="546" spans="4:5" ht="14.25" customHeight="1" x14ac:dyDescent="0.55000000000000004">
      <c r="D546" s="2"/>
      <c r="E546" s="2"/>
    </row>
    <row r="547" spans="4:5" ht="14.25" customHeight="1" x14ac:dyDescent="0.55000000000000004">
      <c r="D547" s="2"/>
      <c r="E547" s="2"/>
    </row>
    <row r="548" spans="4:5" ht="14.25" customHeight="1" x14ac:dyDescent="0.55000000000000004">
      <c r="D548" s="2"/>
      <c r="E548" s="2"/>
    </row>
    <row r="549" spans="4:5" ht="14.25" customHeight="1" x14ac:dyDescent="0.55000000000000004">
      <c r="D549" s="2"/>
      <c r="E549" s="2"/>
    </row>
    <row r="550" spans="4:5" ht="14.25" customHeight="1" x14ac:dyDescent="0.55000000000000004">
      <c r="D550" s="2"/>
      <c r="E550" s="2"/>
    </row>
    <row r="551" spans="4:5" ht="14.25" customHeight="1" x14ac:dyDescent="0.55000000000000004">
      <c r="D551" s="2"/>
      <c r="E551" s="2"/>
    </row>
    <row r="552" spans="4:5" ht="14.25" customHeight="1" x14ac:dyDescent="0.55000000000000004">
      <c r="D552" s="2"/>
      <c r="E552" s="2"/>
    </row>
    <row r="553" spans="4:5" ht="14.25" customHeight="1" x14ac:dyDescent="0.55000000000000004">
      <c r="D553" s="2"/>
      <c r="E553" s="2"/>
    </row>
    <row r="554" spans="4:5" ht="14.25" customHeight="1" x14ac:dyDescent="0.55000000000000004">
      <c r="D554" s="2"/>
      <c r="E554" s="2"/>
    </row>
    <row r="555" spans="4:5" ht="14.25" customHeight="1" x14ac:dyDescent="0.55000000000000004">
      <c r="D555" s="2"/>
      <c r="E555" s="2"/>
    </row>
    <row r="556" spans="4:5" ht="14.25" customHeight="1" x14ac:dyDescent="0.55000000000000004">
      <c r="D556" s="2"/>
      <c r="E556" s="2"/>
    </row>
    <row r="557" spans="4:5" ht="14.25" customHeight="1" x14ac:dyDescent="0.55000000000000004">
      <c r="D557" s="2"/>
      <c r="E557" s="2"/>
    </row>
    <row r="558" spans="4:5" ht="14.25" customHeight="1" x14ac:dyDescent="0.55000000000000004">
      <c r="D558" s="2"/>
      <c r="E558" s="2"/>
    </row>
    <row r="559" spans="4:5" ht="14.25" customHeight="1" x14ac:dyDescent="0.55000000000000004">
      <c r="D559" s="2"/>
      <c r="E559" s="2"/>
    </row>
    <row r="560" spans="4:5" ht="14.25" customHeight="1" x14ac:dyDescent="0.55000000000000004">
      <c r="D560" s="2"/>
      <c r="E560" s="2"/>
    </row>
    <row r="561" spans="4:5" ht="14.25" customHeight="1" x14ac:dyDescent="0.55000000000000004">
      <c r="D561" s="2"/>
      <c r="E561" s="2"/>
    </row>
    <row r="562" spans="4:5" ht="14.25" customHeight="1" x14ac:dyDescent="0.55000000000000004">
      <c r="D562" s="2"/>
      <c r="E562" s="2"/>
    </row>
    <row r="563" spans="4:5" ht="14.25" customHeight="1" x14ac:dyDescent="0.55000000000000004">
      <c r="D563" s="2"/>
      <c r="E563" s="2"/>
    </row>
    <row r="564" spans="4:5" ht="14.25" customHeight="1" x14ac:dyDescent="0.55000000000000004">
      <c r="D564" s="2"/>
      <c r="E564" s="2"/>
    </row>
    <row r="565" spans="4:5" ht="14.25" customHeight="1" x14ac:dyDescent="0.55000000000000004">
      <c r="D565" s="2"/>
      <c r="E565" s="2"/>
    </row>
    <row r="566" spans="4:5" ht="14.25" customHeight="1" x14ac:dyDescent="0.55000000000000004">
      <c r="D566" s="2"/>
      <c r="E566" s="2"/>
    </row>
    <row r="567" spans="4:5" ht="14.25" customHeight="1" x14ac:dyDescent="0.55000000000000004">
      <c r="D567" s="2"/>
      <c r="E567" s="2"/>
    </row>
    <row r="568" spans="4:5" ht="14.25" customHeight="1" x14ac:dyDescent="0.55000000000000004">
      <c r="D568" s="2"/>
      <c r="E568" s="2"/>
    </row>
    <row r="569" spans="4:5" ht="14.25" customHeight="1" x14ac:dyDescent="0.55000000000000004">
      <c r="D569" s="2"/>
      <c r="E569" s="2"/>
    </row>
    <row r="570" spans="4:5" ht="14.25" customHeight="1" x14ac:dyDescent="0.55000000000000004">
      <c r="D570" s="2"/>
      <c r="E570" s="2"/>
    </row>
    <row r="571" spans="4:5" ht="14.25" customHeight="1" x14ac:dyDescent="0.55000000000000004">
      <c r="D571" s="2"/>
      <c r="E571" s="2"/>
    </row>
    <row r="572" spans="4:5" ht="14.25" customHeight="1" x14ac:dyDescent="0.55000000000000004">
      <c r="D572" s="2"/>
      <c r="E572" s="2"/>
    </row>
    <row r="573" spans="4:5" ht="14.25" customHeight="1" x14ac:dyDescent="0.55000000000000004">
      <c r="D573" s="2"/>
      <c r="E573" s="2"/>
    </row>
    <row r="574" spans="4:5" ht="14.25" customHeight="1" x14ac:dyDescent="0.55000000000000004">
      <c r="D574" s="2"/>
      <c r="E574" s="2"/>
    </row>
    <row r="575" spans="4:5" ht="14.25" customHeight="1" x14ac:dyDescent="0.55000000000000004">
      <c r="D575" s="2"/>
      <c r="E575" s="2"/>
    </row>
    <row r="576" spans="4:5" ht="14.25" customHeight="1" x14ac:dyDescent="0.55000000000000004">
      <c r="D576" s="2"/>
      <c r="E576" s="2"/>
    </row>
    <row r="577" spans="4:5" ht="14.25" customHeight="1" x14ac:dyDescent="0.55000000000000004">
      <c r="D577" s="2"/>
      <c r="E577" s="2"/>
    </row>
    <row r="578" spans="4:5" ht="14.25" customHeight="1" x14ac:dyDescent="0.55000000000000004">
      <c r="D578" s="2"/>
      <c r="E578" s="2"/>
    </row>
    <row r="579" spans="4:5" ht="14.25" customHeight="1" x14ac:dyDescent="0.55000000000000004">
      <c r="D579" s="2"/>
      <c r="E579" s="2"/>
    </row>
    <row r="580" spans="4:5" ht="14.25" customHeight="1" x14ac:dyDescent="0.55000000000000004">
      <c r="D580" s="2"/>
      <c r="E580" s="2"/>
    </row>
    <row r="581" spans="4:5" ht="14.25" customHeight="1" x14ac:dyDescent="0.55000000000000004">
      <c r="D581" s="2"/>
      <c r="E581" s="2"/>
    </row>
    <row r="582" spans="4:5" ht="14.25" customHeight="1" x14ac:dyDescent="0.55000000000000004">
      <c r="D582" s="2"/>
      <c r="E582" s="2"/>
    </row>
    <row r="583" spans="4:5" ht="14.25" customHeight="1" x14ac:dyDescent="0.55000000000000004">
      <c r="D583" s="2"/>
      <c r="E583" s="2"/>
    </row>
    <row r="584" spans="4:5" ht="14.25" customHeight="1" x14ac:dyDescent="0.55000000000000004">
      <c r="D584" s="2"/>
      <c r="E584" s="2"/>
    </row>
    <row r="585" spans="4:5" ht="14.25" customHeight="1" x14ac:dyDescent="0.55000000000000004">
      <c r="D585" s="2"/>
      <c r="E585" s="2"/>
    </row>
    <row r="586" spans="4:5" ht="14.25" customHeight="1" x14ac:dyDescent="0.55000000000000004">
      <c r="D586" s="2"/>
      <c r="E586" s="2"/>
    </row>
    <row r="587" spans="4:5" ht="14.25" customHeight="1" x14ac:dyDescent="0.55000000000000004">
      <c r="D587" s="2"/>
      <c r="E587" s="2"/>
    </row>
    <row r="588" spans="4:5" ht="14.25" customHeight="1" x14ac:dyDescent="0.55000000000000004">
      <c r="D588" s="2"/>
      <c r="E588" s="2"/>
    </row>
    <row r="589" spans="4:5" ht="14.25" customHeight="1" x14ac:dyDescent="0.55000000000000004">
      <c r="D589" s="2"/>
      <c r="E589" s="2"/>
    </row>
    <row r="590" spans="4:5" ht="14.25" customHeight="1" x14ac:dyDescent="0.55000000000000004">
      <c r="D590" s="2"/>
      <c r="E590" s="2"/>
    </row>
    <row r="591" spans="4:5" ht="14.25" customHeight="1" x14ac:dyDescent="0.55000000000000004">
      <c r="D591" s="2"/>
      <c r="E591" s="2"/>
    </row>
    <row r="592" spans="4:5" ht="14.25" customHeight="1" x14ac:dyDescent="0.55000000000000004">
      <c r="D592" s="2"/>
      <c r="E592" s="2"/>
    </row>
    <row r="593" spans="4:5" ht="14.25" customHeight="1" x14ac:dyDescent="0.55000000000000004">
      <c r="D593" s="2"/>
      <c r="E593" s="2"/>
    </row>
    <row r="594" spans="4:5" ht="14.25" customHeight="1" x14ac:dyDescent="0.55000000000000004">
      <c r="D594" s="2"/>
      <c r="E594" s="2"/>
    </row>
    <row r="595" spans="4:5" ht="14.25" customHeight="1" x14ac:dyDescent="0.55000000000000004">
      <c r="D595" s="2"/>
      <c r="E595" s="2"/>
    </row>
    <row r="596" spans="4:5" ht="14.25" customHeight="1" x14ac:dyDescent="0.55000000000000004">
      <c r="D596" s="2"/>
      <c r="E596" s="2"/>
    </row>
    <row r="597" spans="4:5" ht="14.25" customHeight="1" x14ac:dyDescent="0.55000000000000004">
      <c r="D597" s="2"/>
      <c r="E597" s="2"/>
    </row>
    <row r="598" spans="4:5" ht="14.25" customHeight="1" x14ac:dyDescent="0.55000000000000004">
      <c r="D598" s="2"/>
      <c r="E598" s="2"/>
    </row>
    <row r="599" spans="4:5" ht="14.25" customHeight="1" x14ac:dyDescent="0.55000000000000004">
      <c r="D599" s="2"/>
      <c r="E599" s="2"/>
    </row>
    <row r="600" spans="4:5" ht="14.25" customHeight="1" x14ac:dyDescent="0.55000000000000004">
      <c r="D600" s="2"/>
      <c r="E600" s="2"/>
    </row>
    <row r="601" spans="4:5" ht="14.25" customHeight="1" x14ac:dyDescent="0.55000000000000004">
      <c r="D601" s="2"/>
      <c r="E601" s="2"/>
    </row>
    <row r="602" spans="4:5" ht="14.25" customHeight="1" x14ac:dyDescent="0.55000000000000004">
      <c r="D602" s="2"/>
      <c r="E602" s="2"/>
    </row>
    <row r="603" spans="4:5" ht="14.25" customHeight="1" x14ac:dyDescent="0.55000000000000004">
      <c r="D603" s="2"/>
      <c r="E603" s="2"/>
    </row>
    <row r="604" spans="4:5" ht="14.25" customHeight="1" x14ac:dyDescent="0.55000000000000004">
      <c r="D604" s="2"/>
      <c r="E604" s="2"/>
    </row>
    <row r="605" spans="4:5" ht="14.25" customHeight="1" x14ac:dyDescent="0.55000000000000004">
      <c r="D605" s="2"/>
      <c r="E605" s="2"/>
    </row>
    <row r="606" spans="4:5" ht="14.25" customHeight="1" x14ac:dyDescent="0.55000000000000004">
      <c r="D606" s="2"/>
      <c r="E606" s="2"/>
    </row>
    <row r="607" spans="4:5" ht="14.25" customHeight="1" x14ac:dyDescent="0.55000000000000004">
      <c r="D607" s="2"/>
      <c r="E607" s="2"/>
    </row>
    <row r="608" spans="4:5" ht="14.25" customHeight="1" x14ac:dyDescent="0.55000000000000004">
      <c r="D608" s="2"/>
      <c r="E608" s="2"/>
    </row>
    <row r="609" spans="4:5" ht="14.25" customHeight="1" x14ac:dyDescent="0.55000000000000004">
      <c r="D609" s="2"/>
      <c r="E609" s="2"/>
    </row>
    <row r="610" spans="4:5" ht="14.25" customHeight="1" x14ac:dyDescent="0.55000000000000004">
      <c r="D610" s="2"/>
      <c r="E610" s="2"/>
    </row>
    <row r="611" spans="4:5" ht="14.25" customHeight="1" x14ac:dyDescent="0.55000000000000004">
      <c r="D611" s="2"/>
      <c r="E611" s="2"/>
    </row>
    <row r="612" spans="4:5" ht="14.25" customHeight="1" x14ac:dyDescent="0.55000000000000004">
      <c r="D612" s="2"/>
      <c r="E612" s="2"/>
    </row>
    <row r="613" spans="4:5" ht="14.25" customHeight="1" x14ac:dyDescent="0.55000000000000004">
      <c r="D613" s="2"/>
      <c r="E613" s="2"/>
    </row>
    <row r="614" spans="4:5" ht="14.25" customHeight="1" x14ac:dyDescent="0.55000000000000004">
      <c r="D614" s="2"/>
      <c r="E614" s="2"/>
    </row>
    <row r="615" spans="4:5" ht="14.25" customHeight="1" x14ac:dyDescent="0.55000000000000004">
      <c r="D615" s="2"/>
      <c r="E615" s="2"/>
    </row>
    <row r="616" spans="4:5" ht="14.25" customHeight="1" x14ac:dyDescent="0.55000000000000004">
      <c r="D616" s="2"/>
      <c r="E616" s="2"/>
    </row>
    <row r="617" spans="4:5" ht="14.25" customHeight="1" x14ac:dyDescent="0.55000000000000004">
      <c r="D617" s="2"/>
      <c r="E617" s="2"/>
    </row>
    <row r="618" spans="4:5" ht="14.25" customHeight="1" x14ac:dyDescent="0.55000000000000004">
      <c r="D618" s="2"/>
      <c r="E618" s="2"/>
    </row>
    <row r="619" spans="4:5" ht="14.25" customHeight="1" x14ac:dyDescent="0.55000000000000004">
      <c r="D619" s="2"/>
      <c r="E619" s="2"/>
    </row>
    <row r="620" spans="4:5" ht="14.25" customHeight="1" x14ac:dyDescent="0.55000000000000004">
      <c r="D620" s="2"/>
      <c r="E620" s="2"/>
    </row>
    <row r="621" spans="4:5" ht="14.25" customHeight="1" x14ac:dyDescent="0.55000000000000004">
      <c r="D621" s="2"/>
      <c r="E621" s="2"/>
    </row>
    <row r="622" spans="4:5" ht="14.25" customHeight="1" x14ac:dyDescent="0.55000000000000004">
      <c r="D622" s="2"/>
      <c r="E622" s="2"/>
    </row>
    <row r="623" spans="4:5" ht="14.25" customHeight="1" x14ac:dyDescent="0.55000000000000004">
      <c r="D623" s="2"/>
      <c r="E623" s="2"/>
    </row>
    <row r="624" spans="4:5" ht="14.25" customHeight="1" x14ac:dyDescent="0.55000000000000004">
      <c r="D624" s="2"/>
      <c r="E624" s="2"/>
    </row>
    <row r="625" spans="4:5" ht="14.25" customHeight="1" x14ac:dyDescent="0.55000000000000004">
      <c r="D625" s="2"/>
      <c r="E625" s="2"/>
    </row>
    <row r="626" spans="4:5" ht="14.25" customHeight="1" x14ac:dyDescent="0.55000000000000004">
      <c r="D626" s="2"/>
      <c r="E626" s="2"/>
    </row>
    <row r="627" spans="4:5" ht="14.25" customHeight="1" x14ac:dyDescent="0.55000000000000004">
      <c r="D627" s="2"/>
      <c r="E627" s="2"/>
    </row>
    <row r="628" spans="4:5" ht="14.25" customHeight="1" x14ac:dyDescent="0.55000000000000004">
      <c r="D628" s="2"/>
      <c r="E628" s="2"/>
    </row>
    <row r="629" spans="4:5" ht="14.25" customHeight="1" x14ac:dyDescent="0.55000000000000004">
      <c r="D629" s="2"/>
      <c r="E629" s="2"/>
    </row>
    <row r="630" spans="4:5" ht="14.25" customHeight="1" x14ac:dyDescent="0.55000000000000004">
      <c r="D630" s="2"/>
      <c r="E630" s="2"/>
    </row>
    <row r="631" spans="4:5" ht="14.25" customHeight="1" x14ac:dyDescent="0.55000000000000004">
      <c r="D631" s="2"/>
      <c r="E631" s="2"/>
    </row>
    <row r="632" spans="4:5" ht="14.25" customHeight="1" x14ac:dyDescent="0.55000000000000004">
      <c r="D632" s="2"/>
      <c r="E632" s="2"/>
    </row>
    <row r="633" spans="4:5" ht="14.25" customHeight="1" x14ac:dyDescent="0.55000000000000004">
      <c r="D633" s="2"/>
      <c r="E633" s="2"/>
    </row>
    <row r="634" spans="4:5" ht="14.25" customHeight="1" x14ac:dyDescent="0.55000000000000004">
      <c r="D634" s="2"/>
      <c r="E634" s="2"/>
    </row>
    <row r="635" spans="4:5" ht="14.25" customHeight="1" x14ac:dyDescent="0.55000000000000004">
      <c r="D635" s="2"/>
      <c r="E635" s="2"/>
    </row>
    <row r="636" spans="4:5" ht="14.25" customHeight="1" x14ac:dyDescent="0.55000000000000004">
      <c r="D636" s="2"/>
      <c r="E636" s="2"/>
    </row>
    <row r="637" spans="4:5" ht="14.25" customHeight="1" x14ac:dyDescent="0.55000000000000004">
      <c r="D637" s="2"/>
      <c r="E637" s="2"/>
    </row>
    <row r="638" spans="4:5" ht="14.25" customHeight="1" x14ac:dyDescent="0.55000000000000004">
      <c r="D638" s="2"/>
      <c r="E638" s="2"/>
    </row>
    <row r="639" spans="4:5" ht="14.25" customHeight="1" x14ac:dyDescent="0.55000000000000004">
      <c r="D639" s="2"/>
      <c r="E639" s="2"/>
    </row>
    <row r="640" spans="4:5" ht="14.25" customHeight="1" x14ac:dyDescent="0.55000000000000004">
      <c r="D640" s="2"/>
      <c r="E640" s="2"/>
    </row>
    <row r="641" spans="4:5" ht="14.25" customHeight="1" x14ac:dyDescent="0.55000000000000004">
      <c r="D641" s="2"/>
      <c r="E641" s="2"/>
    </row>
    <row r="642" spans="4:5" ht="14.25" customHeight="1" x14ac:dyDescent="0.55000000000000004">
      <c r="D642" s="2"/>
      <c r="E642" s="2"/>
    </row>
    <row r="643" spans="4:5" ht="14.25" customHeight="1" x14ac:dyDescent="0.55000000000000004">
      <c r="D643" s="2"/>
      <c r="E643" s="2"/>
    </row>
    <row r="644" spans="4:5" ht="14.25" customHeight="1" x14ac:dyDescent="0.55000000000000004">
      <c r="D644" s="2"/>
      <c r="E644" s="2"/>
    </row>
    <row r="645" spans="4:5" ht="14.25" customHeight="1" x14ac:dyDescent="0.55000000000000004">
      <c r="D645" s="2"/>
      <c r="E645" s="2"/>
    </row>
    <row r="646" spans="4:5" ht="14.25" customHeight="1" x14ac:dyDescent="0.55000000000000004">
      <c r="D646" s="2"/>
      <c r="E646" s="2"/>
    </row>
    <row r="647" spans="4:5" ht="14.25" customHeight="1" x14ac:dyDescent="0.55000000000000004">
      <c r="D647" s="2"/>
      <c r="E647" s="2"/>
    </row>
    <row r="648" spans="4:5" ht="14.25" customHeight="1" x14ac:dyDescent="0.55000000000000004">
      <c r="D648" s="2"/>
      <c r="E648" s="2"/>
    </row>
    <row r="649" spans="4:5" ht="14.25" customHeight="1" x14ac:dyDescent="0.55000000000000004">
      <c r="D649" s="2"/>
      <c r="E649" s="2"/>
    </row>
    <row r="650" spans="4:5" ht="14.25" customHeight="1" x14ac:dyDescent="0.55000000000000004">
      <c r="D650" s="2"/>
      <c r="E650" s="2"/>
    </row>
    <row r="651" spans="4:5" ht="14.25" customHeight="1" x14ac:dyDescent="0.55000000000000004">
      <c r="D651" s="2"/>
      <c r="E651" s="2"/>
    </row>
    <row r="652" spans="4:5" ht="14.25" customHeight="1" x14ac:dyDescent="0.55000000000000004">
      <c r="D652" s="2"/>
      <c r="E652" s="2"/>
    </row>
    <row r="653" spans="4:5" ht="14.25" customHeight="1" x14ac:dyDescent="0.55000000000000004">
      <c r="D653" s="2"/>
      <c r="E653" s="2"/>
    </row>
    <row r="654" spans="4:5" ht="14.25" customHeight="1" x14ac:dyDescent="0.55000000000000004">
      <c r="D654" s="2"/>
      <c r="E654" s="2"/>
    </row>
    <row r="655" spans="4:5" ht="14.25" customHeight="1" x14ac:dyDescent="0.55000000000000004">
      <c r="D655" s="2"/>
      <c r="E655" s="2"/>
    </row>
    <row r="656" spans="4:5" ht="14.25" customHeight="1" x14ac:dyDescent="0.55000000000000004">
      <c r="D656" s="2"/>
      <c r="E656" s="2"/>
    </row>
    <row r="657" spans="4:5" ht="14.25" customHeight="1" x14ac:dyDescent="0.55000000000000004">
      <c r="D657" s="2"/>
      <c r="E657" s="2"/>
    </row>
    <row r="658" spans="4:5" ht="14.25" customHeight="1" x14ac:dyDescent="0.55000000000000004">
      <c r="D658" s="2"/>
      <c r="E658" s="2"/>
    </row>
    <row r="659" spans="4:5" ht="14.25" customHeight="1" x14ac:dyDescent="0.55000000000000004">
      <c r="D659" s="2"/>
      <c r="E659" s="2"/>
    </row>
    <row r="660" spans="4:5" ht="14.25" customHeight="1" x14ac:dyDescent="0.55000000000000004">
      <c r="D660" s="2"/>
      <c r="E660" s="2"/>
    </row>
    <row r="661" spans="4:5" ht="14.25" customHeight="1" x14ac:dyDescent="0.55000000000000004">
      <c r="D661" s="2"/>
      <c r="E661" s="2"/>
    </row>
    <row r="662" spans="4:5" ht="14.25" customHeight="1" x14ac:dyDescent="0.55000000000000004">
      <c r="D662" s="2"/>
      <c r="E662" s="2"/>
    </row>
    <row r="663" spans="4:5" ht="14.25" customHeight="1" x14ac:dyDescent="0.55000000000000004">
      <c r="D663" s="2"/>
      <c r="E663" s="2"/>
    </row>
    <row r="664" spans="4:5" ht="14.25" customHeight="1" x14ac:dyDescent="0.55000000000000004">
      <c r="D664" s="2"/>
      <c r="E664" s="2"/>
    </row>
    <row r="665" spans="4:5" ht="14.25" customHeight="1" x14ac:dyDescent="0.55000000000000004">
      <c r="D665" s="2"/>
      <c r="E665" s="2"/>
    </row>
    <row r="666" spans="4:5" ht="14.25" customHeight="1" x14ac:dyDescent="0.55000000000000004">
      <c r="D666" s="2"/>
      <c r="E666" s="2"/>
    </row>
    <row r="667" spans="4:5" ht="14.25" customHeight="1" x14ac:dyDescent="0.55000000000000004">
      <c r="D667" s="2"/>
      <c r="E667" s="2"/>
    </row>
    <row r="668" spans="4:5" ht="14.25" customHeight="1" x14ac:dyDescent="0.55000000000000004">
      <c r="D668" s="2"/>
      <c r="E668" s="2"/>
    </row>
    <row r="669" spans="4:5" ht="14.25" customHeight="1" x14ac:dyDescent="0.55000000000000004">
      <c r="D669" s="2"/>
      <c r="E669" s="2"/>
    </row>
    <row r="670" spans="4:5" ht="14.25" customHeight="1" x14ac:dyDescent="0.55000000000000004">
      <c r="D670" s="2"/>
      <c r="E670" s="2"/>
    </row>
    <row r="671" spans="4:5" ht="14.25" customHeight="1" x14ac:dyDescent="0.55000000000000004">
      <c r="D671" s="2"/>
      <c r="E671" s="2"/>
    </row>
    <row r="672" spans="4:5" ht="14.25" customHeight="1" x14ac:dyDescent="0.55000000000000004">
      <c r="D672" s="2"/>
      <c r="E672" s="2"/>
    </row>
    <row r="673" spans="4:5" ht="14.25" customHeight="1" x14ac:dyDescent="0.55000000000000004">
      <c r="D673" s="2"/>
      <c r="E673" s="2"/>
    </row>
    <row r="674" spans="4:5" ht="14.25" customHeight="1" x14ac:dyDescent="0.55000000000000004">
      <c r="D674" s="2"/>
      <c r="E674" s="2"/>
    </row>
    <row r="675" spans="4:5" ht="14.25" customHeight="1" x14ac:dyDescent="0.55000000000000004">
      <c r="D675" s="2"/>
      <c r="E675" s="2"/>
    </row>
    <row r="676" spans="4:5" ht="14.25" customHeight="1" x14ac:dyDescent="0.55000000000000004">
      <c r="D676" s="2"/>
      <c r="E676" s="2"/>
    </row>
    <row r="677" spans="4:5" ht="14.25" customHeight="1" x14ac:dyDescent="0.55000000000000004">
      <c r="D677" s="2"/>
      <c r="E677" s="2"/>
    </row>
    <row r="678" spans="4:5" ht="14.25" customHeight="1" x14ac:dyDescent="0.55000000000000004">
      <c r="D678" s="2"/>
      <c r="E678" s="2"/>
    </row>
    <row r="679" spans="4:5" ht="14.25" customHeight="1" x14ac:dyDescent="0.55000000000000004">
      <c r="D679" s="2"/>
      <c r="E679" s="2"/>
    </row>
    <row r="680" spans="4:5" ht="14.25" customHeight="1" x14ac:dyDescent="0.55000000000000004">
      <c r="D680" s="2"/>
      <c r="E680" s="2"/>
    </row>
    <row r="681" spans="4:5" ht="14.25" customHeight="1" x14ac:dyDescent="0.55000000000000004">
      <c r="D681" s="2"/>
      <c r="E681" s="2"/>
    </row>
    <row r="682" spans="4:5" ht="14.25" customHeight="1" x14ac:dyDescent="0.55000000000000004">
      <c r="D682" s="2"/>
      <c r="E682" s="2"/>
    </row>
    <row r="683" spans="4:5" ht="14.25" customHeight="1" x14ac:dyDescent="0.55000000000000004">
      <c r="D683" s="2"/>
      <c r="E683" s="2"/>
    </row>
    <row r="684" spans="4:5" ht="14.25" customHeight="1" x14ac:dyDescent="0.55000000000000004">
      <c r="D684" s="2"/>
      <c r="E684" s="2"/>
    </row>
    <row r="685" spans="4:5" ht="14.25" customHeight="1" x14ac:dyDescent="0.55000000000000004">
      <c r="D685" s="2"/>
      <c r="E685" s="2"/>
    </row>
    <row r="686" spans="4:5" ht="14.25" customHeight="1" x14ac:dyDescent="0.55000000000000004">
      <c r="D686" s="2"/>
      <c r="E686" s="2"/>
    </row>
    <row r="687" spans="4:5" ht="14.25" customHeight="1" x14ac:dyDescent="0.55000000000000004">
      <c r="D687" s="2"/>
      <c r="E687" s="2"/>
    </row>
    <row r="688" spans="4:5" ht="14.25" customHeight="1" x14ac:dyDescent="0.55000000000000004">
      <c r="D688" s="2"/>
      <c r="E688" s="2"/>
    </row>
    <row r="689" spans="4:5" ht="14.25" customHeight="1" x14ac:dyDescent="0.55000000000000004">
      <c r="D689" s="2"/>
      <c r="E689" s="2"/>
    </row>
    <row r="690" spans="4:5" ht="14.25" customHeight="1" x14ac:dyDescent="0.55000000000000004">
      <c r="D690" s="2"/>
      <c r="E690" s="2"/>
    </row>
    <row r="691" spans="4:5" ht="14.25" customHeight="1" x14ac:dyDescent="0.55000000000000004">
      <c r="D691" s="2"/>
      <c r="E691" s="2"/>
    </row>
    <row r="692" spans="4:5" ht="14.25" customHeight="1" x14ac:dyDescent="0.55000000000000004">
      <c r="D692" s="2"/>
      <c r="E692" s="2"/>
    </row>
    <row r="693" spans="4:5" ht="14.25" customHeight="1" x14ac:dyDescent="0.55000000000000004">
      <c r="D693" s="2"/>
      <c r="E693" s="2"/>
    </row>
    <row r="694" spans="4:5" ht="14.25" customHeight="1" x14ac:dyDescent="0.55000000000000004">
      <c r="D694" s="2"/>
      <c r="E694" s="2"/>
    </row>
    <row r="695" spans="4:5" ht="14.25" customHeight="1" x14ac:dyDescent="0.55000000000000004">
      <c r="D695" s="2"/>
      <c r="E695" s="2"/>
    </row>
    <row r="696" spans="4:5" ht="14.25" customHeight="1" x14ac:dyDescent="0.55000000000000004">
      <c r="D696" s="2"/>
      <c r="E696" s="2"/>
    </row>
    <row r="697" spans="4:5" ht="14.25" customHeight="1" x14ac:dyDescent="0.55000000000000004">
      <c r="D697" s="2"/>
      <c r="E697" s="2"/>
    </row>
    <row r="698" spans="4:5" ht="14.25" customHeight="1" x14ac:dyDescent="0.55000000000000004">
      <c r="D698" s="2"/>
      <c r="E698" s="2"/>
    </row>
    <row r="699" spans="4:5" ht="14.25" customHeight="1" x14ac:dyDescent="0.55000000000000004">
      <c r="D699" s="2"/>
      <c r="E699" s="2"/>
    </row>
    <row r="700" spans="4:5" ht="14.25" customHeight="1" x14ac:dyDescent="0.55000000000000004">
      <c r="D700" s="2"/>
      <c r="E700" s="2"/>
    </row>
    <row r="701" spans="4:5" ht="14.25" customHeight="1" x14ac:dyDescent="0.55000000000000004">
      <c r="D701" s="2"/>
      <c r="E701" s="2"/>
    </row>
    <row r="702" spans="4:5" ht="14.25" customHeight="1" x14ac:dyDescent="0.55000000000000004">
      <c r="D702" s="2"/>
      <c r="E702" s="2"/>
    </row>
    <row r="703" spans="4:5" ht="14.25" customHeight="1" x14ac:dyDescent="0.55000000000000004">
      <c r="D703" s="2"/>
      <c r="E703" s="2"/>
    </row>
    <row r="704" spans="4:5" ht="14.25" customHeight="1" x14ac:dyDescent="0.55000000000000004">
      <c r="D704" s="2"/>
      <c r="E704" s="2"/>
    </row>
    <row r="705" spans="4:5" ht="14.25" customHeight="1" x14ac:dyDescent="0.55000000000000004">
      <c r="D705" s="2"/>
      <c r="E705" s="2"/>
    </row>
    <row r="706" spans="4:5" ht="14.25" customHeight="1" x14ac:dyDescent="0.55000000000000004">
      <c r="D706" s="2"/>
      <c r="E706" s="2"/>
    </row>
    <row r="707" spans="4:5" ht="14.25" customHeight="1" x14ac:dyDescent="0.55000000000000004">
      <c r="D707" s="2"/>
      <c r="E707" s="2"/>
    </row>
    <row r="708" spans="4:5" ht="14.25" customHeight="1" x14ac:dyDescent="0.55000000000000004">
      <c r="D708" s="2"/>
      <c r="E708" s="2"/>
    </row>
    <row r="709" spans="4:5" ht="14.25" customHeight="1" x14ac:dyDescent="0.55000000000000004">
      <c r="D709" s="2"/>
      <c r="E709" s="2"/>
    </row>
    <row r="710" spans="4:5" ht="14.25" customHeight="1" x14ac:dyDescent="0.55000000000000004">
      <c r="D710" s="2"/>
      <c r="E710" s="2"/>
    </row>
    <row r="711" spans="4:5" ht="14.25" customHeight="1" x14ac:dyDescent="0.55000000000000004">
      <c r="D711" s="2"/>
      <c r="E711" s="2"/>
    </row>
    <row r="712" spans="4:5" ht="14.25" customHeight="1" x14ac:dyDescent="0.55000000000000004">
      <c r="D712" s="2"/>
      <c r="E712" s="2"/>
    </row>
    <row r="713" spans="4:5" ht="14.25" customHeight="1" x14ac:dyDescent="0.55000000000000004">
      <c r="D713" s="2"/>
      <c r="E713" s="2"/>
    </row>
    <row r="714" spans="4:5" ht="14.25" customHeight="1" x14ac:dyDescent="0.55000000000000004">
      <c r="D714" s="2"/>
      <c r="E714" s="2"/>
    </row>
    <row r="715" spans="4:5" ht="14.25" customHeight="1" x14ac:dyDescent="0.55000000000000004">
      <c r="D715" s="2"/>
      <c r="E715" s="2"/>
    </row>
    <row r="716" spans="4:5" ht="14.25" customHeight="1" x14ac:dyDescent="0.55000000000000004">
      <c r="D716" s="2"/>
      <c r="E716" s="2"/>
    </row>
    <row r="717" spans="4:5" ht="14.25" customHeight="1" x14ac:dyDescent="0.55000000000000004">
      <c r="D717" s="2"/>
      <c r="E717" s="2"/>
    </row>
    <row r="718" spans="4:5" ht="14.25" customHeight="1" x14ac:dyDescent="0.55000000000000004">
      <c r="D718" s="2"/>
      <c r="E718" s="2"/>
    </row>
    <row r="719" spans="4:5" ht="14.25" customHeight="1" x14ac:dyDescent="0.55000000000000004">
      <c r="D719" s="2"/>
      <c r="E719" s="2"/>
    </row>
    <row r="720" spans="4:5" ht="14.25" customHeight="1" x14ac:dyDescent="0.55000000000000004">
      <c r="D720" s="2"/>
      <c r="E720" s="2"/>
    </row>
    <row r="721" spans="4:5" ht="14.25" customHeight="1" x14ac:dyDescent="0.55000000000000004">
      <c r="D721" s="2"/>
      <c r="E721" s="2"/>
    </row>
    <row r="722" spans="4:5" ht="14.25" customHeight="1" x14ac:dyDescent="0.55000000000000004">
      <c r="D722" s="2"/>
      <c r="E722" s="2"/>
    </row>
    <row r="723" spans="4:5" ht="14.25" customHeight="1" x14ac:dyDescent="0.55000000000000004">
      <c r="D723" s="2"/>
      <c r="E723" s="2"/>
    </row>
    <row r="724" spans="4:5" ht="14.25" customHeight="1" x14ac:dyDescent="0.55000000000000004">
      <c r="D724" s="2"/>
      <c r="E724" s="2"/>
    </row>
    <row r="725" spans="4:5" ht="14.25" customHeight="1" x14ac:dyDescent="0.55000000000000004">
      <c r="D725" s="2"/>
      <c r="E725" s="2"/>
    </row>
    <row r="726" spans="4:5" ht="14.25" customHeight="1" x14ac:dyDescent="0.55000000000000004">
      <c r="D726" s="2"/>
      <c r="E726" s="2"/>
    </row>
    <row r="727" spans="4:5" ht="14.25" customHeight="1" x14ac:dyDescent="0.55000000000000004">
      <c r="D727" s="2"/>
      <c r="E727" s="2"/>
    </row>
    <row r="728" spans="4:5" ht="14.25" customHeight="1" x14ac:dyDescent="0.55000000000000004">
      <c r="D728" s="2"/>
      <c r="E728" s="2"/>
    </row>
    <row r="729" spans="4:5" ht="14.25" customHeight="1" x14ac:dyDescent="0.55000000000000004">
      <c r="D729" s="2"/>
      <c r="E729" s="2"/>
    </row>
    <row r="730" spans="4:5" ht="14.25" customHeight="1" x14ac:dyDescent="0.55000000000000004">
      <c r="D730" s="2"/>
      <c r="E730" s="2"/>
    </row>
    <row r="731" spans="4:5" ht="14.25" customHeight="1" x14ac:dyDescent="0.55000000000000004">
      <c r="D731" s="2"/>
      <c r="E731" s="2"/>
    </row>
    <row r="732" spans="4:5" ht="14.25" customHeight="1" x14ac:dyDescent="0.55000000000000004">
      <c r="D732" s="2"/>
      <c r="E732" s="2"/>
    </row>
    <row r="733" spans="4:5" ht="14.25" customHeight="1" x14ac:dyDescent="0.55000000000000004">
      <c r="D733" s="2"/>
      <c r="E733" s="2"/>
    </row>
    <row r="734" spans="4:5" ht="14.25" customHeight="1" x14ac:dyDescent="0.55000000000000004">
      <c r="D734" s="2"/>
      <c r="E734" s="2"/>
    </row>
    <row r="735" spans="4:5" ht="14.25" customHeight="1" x14ac:dyDescent="0.55000000000000004">
      <c r="D735" s="2"/>
      <c r="E735" s="2"/>
    </row>
    <row r="736" spans="4:5" ht="14.25" customHeight="1" x14ac:dyDescent="0.55000000000000004">
      <c r="D736" s="2"/>
      <c r="E736" s="2"/>
    </row>
    <row r="737" spans="4:5" ht="14.25" customHeight="1" x14ac:dyDescent="0.55000000000000004">
      <c r="D737" s="2"/>
      <c r="E737" s="2"/>
    </row>
    <row r="738" spans="4:5" ht="14.25" customHeight="1" x14ac:dyDescent="0.55000000000000004">
      <c r="D738" s="2"/>
      <c r="E738" s="2"/>
    </row>
    <row r="739" spans="4:5" ht="14.25" customHeight="1" x14ac:dyDescent="0.55000000000000004">
      <c r="D739" s="2"/>
      <c r="E739" s="2"/>
    </row>
    <row r="740" spans="4:5" ht="14.25" customHeight="1" x14ac:dyDescent="0.55000000000000004">
      <c r="D740" s="2"/>
      <c r="E740" s="2"/>
    </row>
    <row r="741" spans="4:5" ht="14.25" customHeight="1" x14ac:dyDescent="0.55000000000000004">
      <c r="D741" s="2"/>
      <c r="E741" s="2"/>
    </row>
    <row r="742" spans="4:5" ht="14.25" customHeight="1" x14ac:dyDescent="0.55000000000000004">
      <c r="D742" s="2"/>
      <c r="E742" s="2"/>
    </row>
    <row r="743" spans="4:5" ht="14.25" customHeight="1" x14ac:dyDescent="0.55000000000000004">
      <c r="D743" s="2"/>
      <c r="E743" s="2"/>
    </row>
    <row r="744" spans="4:5" ht="14.25" customHeight="1" x14ac:dyDescent="0.55000000000000004">
      <c r="D744" s="2"/>
      <c r="E744" s="2"/>
    </row>
    <row r="745" spans="4:5" ht="14.25" customHeight="1" x14ac:dyDescent="0.55000000000000004">
      <c r="D745" s="2"/>
      <c r="E745" s="2"/>
    </row>
    <row r="746" spans="4:5" ht="14.25" customHeight="1" x14ac:dyDescent="0.55000000000000004">
      <c r="D746" s="2"/>
      <c r="E746" s="2"/>
    </row>
    <row r="747" spans="4:5" ht="14.25" customHeight="1" x14ac:dyDescent="0.55000000000000004">
      <c r="D747" s="2"/>
      <c r="E747" s="2"/>
    </row>
    <row r="748" spans="4:5" ht="14.25" customHeight="1" x14ac:dyDescent="0.55000000000000004">
      <c r="D748" s="2"/>
      <c r="E748" s="2"/>
    </row>
    <row r="749" spans="4:5" ht="14.25" customHeight="1" x14ac:dyDescent="0.55000000000000004">
      <c r="D749" s="2"/>
      <c r="E749" s="2"/>
    </row>
    <row r="750" spans="4:5" ht="14.25" customHeight="1" x14ac:dyDescent="0.55000000000000004">
      <c r="D750" s="2"/>
      <c r="E750" s="2"/>
    </row>
    <row r="751" spans="4:5" ht="14.25" customHeight="1" x14ac:dyDescent="0.55000000000000004">
      <c r="D751" s="2"/>
      <c r="E751" s="2"/>
    </row>
    <row r="752" spans="4:5" ht="14.25" customHeight="1" x14ac:dyDescent="0.55000000000000004">
      <c r="D752" s="2"/>
      <c r="E752" s="2"/>
    </row>
    <row r="753" spans="4:5" ht="14.25" customHeight="1" x14ac:dyDescent="0.55000000000000004">
      <c r="D753" s="2"/>
      <c r="E753" s="2"/>
    </row>
    <row r="754" spans="4:5" ht="14.25" customHeight="1" x14ac:dyDescent="0.55000000000000004">
      <c r="D754" s="2"/>
      <c r="E754" s="2"/>
    </row>
    <row r="755" spans="4:5" ht="14.25" customHeight="1" x14ac:dyDescent="0.55000000000000004">
      <c r="D755" s="2"/>
      <c r="E755" s="2"/>
    </row>
    <row r="756" spans="4:5" ht="14.25" customHeight="1" x14ac:dyDescent="0.55000000000000004">
      <c r="D756" s="2"/>
      <c r="E756" s="2"/>
    </row>
    <row r="757" spans="4:5" ht="14.25" customHeight="1" x14ac:dyDescent="0.55000000000000004">
      <c r="D757" s="2"/>
      <c r="E757" s="2"/>
    </row>
    <row r="758" spans="4:5" ht="14.25" customHeight="1" x14ac:dyDescent="0.55000000000000004">
      <c r="D758" s="2"/>
      <c r="E758" s="2"/>
    </row>
    <row r="759" spans="4:5" ht="14.25" customHeight="1" x14ac:dyDescent="0.55000000000000004">
      <c r="D759" s="2"/>
      <c r="E759" s="2"/>
    </row>
    <row r="760" spans="4:5" ht="14.25" customHeight="1" x14ac:dyDescent="0.55000000000000004">
      <c r="D760" s="2"/>
      <c r="E760" s="2"/>
    </row>
    <row r="761" spans="4:5" ht="14.25" customHeight="1" x14ac:dyDescent="0.55000000000000004">
      <c r="D761" s="2"/>
      <c r="E761" s="2"/>
    </row>
    <row r="762" spans="4:5" ht="14.25" customHeight="1" x14ac:dyDescent="0.55000000000000004">
      <c r="D762" s="2"/>
      <c r="E762" s="2"/>
    </row>
    <row r="763" spans="4:5" ht="14.25" customHeight="1" x14ac:dyDescent="0.55000000000000004">
      <c r="D763" s="2"/>
      <c r="E763" s="2"/>
    </row>
    <row r="764" spans="4:5" ht="14.25" customHeight="1" x14ac:dyDescent="0.55000000000000004">
      <c r="D764" s="2"/>
      <c r="E764" s="2"/>
    </row>
    <row r="765" spans="4:5" ht="14.25" customHeight="1" x14ac:dyDescent="0.55000000000000004">
      <c r="D765" s="2"/>
      <c r="E765" s="2"/>
    </row>
    <row r="766" spans="4:5" ht="14.25" customHeight="1" x14ac:dyDescent="0.55000000000000004">
      <c r="D766" s="2"/>
      <c r="E766" s="2"/>
    </row>
    <row r="767" spans="4:5" ht="14.25" customHeight="1" x14ac:dyDescent="0.55000000000000004">
      <c r="D767" s="2"/>
      <c r="E767" s="2"/>
    </row>
    <row r="768" spans="4:5" ht="14.25" customHeight="1" x14ac:dyDescent="0.55000000000000004">
      <c r="D768" s="2"/>
      <c r="E768" s="2"/>
    </row>
    <row r="769" spans="4:5" ht="14.25" customHeight="1" x14ac:dyDescent="0.55000000000000004">
      <c r="D769" s="2"/>
      <c r="E769" s="2"/>
    </row>
    <row r="770" spans="4:5" ht="14.25" customHeight="1" x14ac:dyDescent="0.55000000000000004">
      <c r="D770" s="2"/>
      <c r="E770" s="2"/>
    </row>
    <row r="771" spans="4:5" ht="14.25" customHeight="1" x14ac:dyDescent="0.55000000000000004">
      <c r="D771" s="2"/>
      <c r="E771" s="2"/>
    </row>
    <row r="772" spans="4:5" ht="14.25" customHeight="1" x14ac:dyDescent="0.55000000000000004">
      <c r="D772" s="2"/>
      <c r="E772" s="2"/>
    </row>
    <row r="773" spans="4:5" ht="14.25" customHeight="1" x14ac:dyDescent="0.55000000000000004">
      <c r="D773" s="2"/>
      <c r="E773" s="2"/>
    </row>
    <row r="774" spans="4:5" ht="14.25" customHeight="1" x14ac:dyDescent="0.55000000000000004">
      <c r="D774" s="2"/>
      <c r="E774" s="2"/>
    </row>
    <row r="775" spans="4:5" ht="14.25" customHeight="1" x14ac:dyDescent="0.55000000000000004">
      <c r="D775" s="2"/>
      <c r="E775" s="2"/>
    </row>
    <row r="776" spans="4:5" ht="14.25" customHeight="1" x14ac:dyDescent="0.55000000000000004">
      <c r="D776" s="2"/>
      <c r="E776" s="2"/>
    </row>
    <row r="777" spans="4:5" ht="14.25" customHeight="1" x14ac:dyDescent="0.55000000000000004">
      <c r="D777" s="2"/>
      <c r="E777" s="2"/>
    </row>
    <row r="778" spans="4:5" ht="14.25" customHeight="1" x14ac:dyDescent="0.55000000000000004">
      <c r="D778" s="2"/>
      <c r="E778" s="2"/>
    </row>
    <row r="779" spans="4:5" ht="14.25" customHeight="1" x14ac:dyDescent="0.55000000000000004">
      <c r="D779" s="2"/>
      <c r="E779" s="2"/>
    </row>
    <row r="780" spans="4:5" ht="14.25" customHeight="1" x14ac:dyDescent="0.55000000000000004">
      <c r="D780" s="2"/>
      <c r="E780" s="2"/>
    </row>
    <row r="781" spans="4:5" ht="14.25" customHeight="1" x14ac:dyDescent="0.55000000000000004">
      <c r="D781" s="2"/>
      <c r="E781" s="2"/>
    </row>
    <row r="782" spans="4:5" ht="14.25" customHeight="1" x14ac:dyDescent="0.55000000000000004">
      <c r="D782" s="2"/>
      <c r="E782" s="2"/>
    </row>
    <row r="783" spans="4:5" ht="14.25" customHeight="1" x14ac:dyDescent="0.55000000000000004">
      <c r="D783" s="2"/>
      <c r="E783" s="2"/>
    </row>
    <row r="784" spans="4:5" ht="14.25" customHeight="1" x14ac:dyDescent="0.55000000000000004">
      <c r="D784" s="2"/>
      <c r="E784" s="2"/>
    </row>
    <row r="785" spans="4:5" ht="14.25" customHeight="1" x14ac:dyDescent="0.55000000000000004">
      <c r="D785" s="2"/>
      <c r="E785" s="2"/>
    </row>
    <row r="786" spans="4:5" ht="14.25" customHeight="1" x14ac:dyDescent="0.55000000000000004">
      <c r="D786" s="2"/>
      <c r="E786" s="2"/>
    </row>
    <row r="787" spans="4:5" ht="14.25" customHeight="1" x14ac:dyDescent="0.55000000000000004">
      <c r="D787" s="2"/>
      <c r="E787" s="2"/>
    </row>
    <row r="788" spans="4:5" ht="14.25" customHeight="1" x14ac:dyDescent="0.55000000000000004">
      <c r="D788" s="2"/>
      <c r="E788" s="2"/>
    </row>
    <row r="789" spans="4:5" ht="14.25" customHeight="1" x14ac:dyDescent="0.55000000000000004">
      <c r="D789" s="2"/>
      <c r="E789" s="2"/>
    </row>
    <row r="790" spans="4:5" ht="14.25" customHeight="1" x14ac:dyDescent="0.55000000000000004">
      <c r="D790" s="2"/>
      <c r="E790" s="2"/>
    </row>
    <row r="791" spans="4:5" ht="14.25" customHeight="1" x14ac:dyDescent="0.55000000000000004">
      <c r="D791" s="2"/>
      <c r="E791" s="2"/>
    </row>
    <row r="792" spans="4:5" ht="14.25" customHeight="1" x14ac:dyDescent="0.55000000000000004">
      <c r="D792" s="2"/>
      <c r="E792" s="2"/>
    </row>
    <row r="793" spans="4:5" ht="14.25" customHeight="1" x14ac:dyDescent="0.55000000000000004">
      <c r="D793" s="2"/>
      <c r="E793" s="2"/>
    </row>
    <row r="794" spans="4:5" ht="14.25" customHeight="1" x14ac:dyDescent="0.55000000000000004">
      <c r="D794" s="2"/>
      <c r="E794" s="2"/>
    </row>
    <row r="795" spans="4:5" ht="14.25" customHeight="1" x14ac:dyDescent="0.55000000000000004">
      <c r="D795" s="2"/>
      <c r="E795" s="2"/>
    </row>
    <row r="796" spans="4:5" ht="14.25" customHeight="1" x14ac:dyDescent="0.55000000000000004">
      <c r="D796" s="2"/>
      <c r="E796" s="2"/>
    </row>
    <row r="797" spans="4:5" ht="14.25" customHeight="1" x14ac:dyDescent="0.55000000000000004">
      <c r="D797" s="2"/>
      <c r="E797" s="2"/>
    </row>
    <row r="798" spans="4:5" ht="14.25" customHeight="1" x14ac:dyDescent="0.55000000000000004">
      <c r="D798" s="2"/>
      <c r="E798" s="2"/>
    </row>
    <row r="799" spans="4:5" ht="14.25" customHeight="1" x14ac:dyDescent="0.55000000000000004">
      <c r="D799" s="2"/>
      <c r="E799" s="2"/>
    </row>
    <row r="800" spans="4:5" ht="14.25" customHeight="1" x14ac:dyDescent="0.55000000000000004">
      <c r="D800" s="2"/>
      <c r="E800" s="2"/>
    </row>
    <row r="801" spans="4:5" ht="14.25" customHeight="1" x14ac:dyDescent="0.55000000000000004">
      <c r="D801" s="2"/>
      <c r="E801" s="2"/>
    </row>
    <row r="802" spans="4:5" ht="14.25" customHeight="1" x14ac:dyDescent="0.55000000000000004">
      <c r="D802" s="2"/>
      <c r="E802" s="2"/>
    </row>
    <row r="803" spans="4:5" ht="14.25" customHeight="1" x14ac:dyDescent="0.55000000000000004">
      <c r="D803" s="2"/>
      <c r="E803" s="2"/>
    </row>
    <row r="804" spans="4:5" ht="14.25" customHeight="1" x14ac:dyDescent="0.55000000000000004">
      <c r="D804" s="2"/>
      <c r="E804" s="2"/>
    </row>
    <row r="805" spans="4:5" ht="14.25" customHeight="1" x14ac:dyDescent="0.55000000000000004">
      <c r="D805" s="2"/>
      <c r="E805" s="2"/>
    </row>
    <row r="806" spans="4:5" ht="14.25" customHeight="1" x14ac:dyDescent="0.55000000000000004">
      <c r="D806" s="2"/>
      <c r="E806" s="2"/>
    </row>
    <row r="807" spans="4:5" ht="14.25" customHeight="1" x14ac:dyDescent="0.55000000000000004">
      <c r="D807" s="2"/>
      <c r="E807" s="2"/>
    </row>
    <row r="808" spans="4:5" ht="14.25" customHeight="1" x14ac:dyDescent="0.55000000000000004">
      <c r="D808" s="2"/>
      <c r="E808" s="2"/>
    </row>
    <row r="809" spans="4:5" ht="14.25" customHeight="1" x14ac:dyDescent="0.55000000000000004">
      <c r="D809" s="2"/>
      <c r="E809" s="2"/>
    </row>
    <row r="810" spans="4:5" ht="14.25" customHeight="1" x14ac:dyDescent="0.55000000000000004">
      <c r="D810" s="2"/>
      <c r="E810" s="2"/>
    </row>
    <row r="811" spans="4:5" ht="14.25" customHeight="1" x14ac:dyDescent="0.55000000000000004">
      <c r="D811" s="2"/>
      <c r="E811" s="2"/>
    </row>
    <row r="812" spans="4:5" ht="14.25" customHeight="1" x14ac:dyDescent="0.55000000000000004">
      <c r="D812" s="2"/>
      <c r="E812" s="2"/>
    </row>
    <row r="813" spans="4:5" ht="14.25" customHeight="1" x14ac:dyDescent="0.55000000000000004">
      <c r="D813" s="2"/>
      <c r="E813" s="2"/>
    </row>
    <row r="814" spans="4:5" ht="14.25" customHeight="1" x14ac:dyDescent="0.55000000000000004">
      <c r="D814" s="2"/>
      <c r="E814" s="2"/>
    </row>
    <row r="815" spans="4:5" ht="14.25" customHeight="1" x14ac:dyDescent="0.55000000000000004">
      <c r="D815" s="2"/>
      <c r="E815" s="2"/>
    </row>
    <row r="816" spans="4:5" ht="14.25" customHeight="1" x14ac:dyDescent="0.55000000000000004">
      <c r="D816" s="2"/>
      <c r="E816" s="2"/>
    </row>
    <row r="817" spans="4:5" ht="14.25" customHeight="1" x14ac:dyDescent="0.55000000000000004">
      <c r="D817" s="2"/>
      <c r="E817" s="2"/>
    </row>
    <row r="818" spans="4:5" ht="14.25" customHeight="1" x14ac:dyDescent="0.55000000000000004">
      <c r="D818" s="2"/>
      <c r="E818" s="2"/>
    </row>
    <row r="819" spans="4:5" ht="14.25" customHeight="1" x14ac:dyDescent="0.55000000000000004">
      <c r="D819" s="2"/>
      <c r="E819" s="2"/>
    </row>
    <row r="820" spans="4:5" ht="14.25" customHeight="1" x14ac:dyDescent="0.55000000000000004">
      <c r="D820" s="2"/>
      <c r="E820" s="2"/>
    </row>
    <row r="821" spans="4:5" ht="14.25" customHeight="1" x14ac:dyDescent="0.55000000000000004">
      <c r="D821" s="2"/>
      <c r="E821" s="2"/>
    </row>
    <row r="822" spans="4:5" ht="14.25" customHeight="1" x14ac:dyDescent="0.55000000000000004">
      <c r="D822" s="2"/>
      <c r="E822" s="2"/>
    </row>
    <row r="823" spans="4:5" ht="14.25" customHeight="1" x14ac:dyDescent="0.55000000000000004">
      <c r="D823" s="2"/>
      <c r="E823" s="2"/>
    </row>
    <row r="824" spans="4:5" ht="14.25" customHeight="1" x14ac:dyDescent="0.55000000000000004">
      <c r="D824" s="2"/>
      <c r="E824" s="2"/>
    </row>
    <row r="825" spans="4:5" ht="14.25" customHeight="1" x14ac:dyDescent="0.55000000000000004">
      <c r="D825" s="2"/>
      <c r="E825" s="2"/>
    </row>
    <row r="826" spans="4:5" ht="14.25" customHeight="1" x14ac:dyDescent="0.55000000000000004">
      <c r="D826" s="2"/>
      <c r="E826" s="2"/>
    </row>
    <row r="827" spans="4:5" ht="14.25" customHeight="1" x14ac:dyDescent="0.55000000000000004">
      <c r="D827" s="2"/>
      <c r="E827" s="2"/>
    </row>
    <row r="828" spans="4:5" ht="14.25" customHeight="1" x14ac:dyDescent="0.55000000000000004">
      <c r="D828" s="2"/>
      <c r="E828" s="2"/>
    </row>
    <row r="829" spans="4:5" ht="14.25" customHeight="1" x14ac:dyDescent="0.55000000000000004">
      <c r="D829" s="2"/>
      <c r="E829" s="2"/>
    </row>
    <row r="830" spans="4:5" ht="14.25" customHeight="1" x14ac:dyDescent="0.55000000000000004">
      <c r="D830" s="2"/>
      <c r="E830" s="2"/>
    </row>
    <row r="831" spans="4:5" ht="14.25" customHeight="1" x14ac:dyDescent="0.55000000000000004">
      <c r="D831" s="2"/>
      <c r="E831" s="2"/>
    </row>
    <row r="832" spans="4:5" ht="14.25" customHeight="1" x14ac:dyDescent="0.55000000000000004">
      <c r="D832" s="2"/>
      <c r="E832" s="2"/>
    </row>
    <row r="833" spans="4:5" ht="14.25" customHeight="1" x14ac:dyDescent="0.55000000000000004">
      <c r="D833" s="2"/>
      <c r="E833" s="2"/>
    </row>
    <row r="834" spans="4:5" ht="14.25" customHeight="1" x14ac:dyDescent="0.55000000000000004">
      <c r="D834" s="2"/>
      <c r="E834" s="2"/>
    </row>
    <row r="835" spans="4:5" ht="14.25" customHeight="1" x14ac:dyDescent="0.55000000000000004">
      <c r="D835" s="2"/>
      <c r="E835" s="2"/>
    </row>
    <row r="836" spans="4:5" ht="14.25" customHeight="1" x14ac:dyDescent="0.55000000000000004">
      <c r="D836" s="2"/>
      <c r="E836" s="2"/>
    </row>
    <row r="837" spans="4:5" ht="14.25" customHeight="1" x14ac:dyDescent="0.55000000000000004">
      <c r="D837" s="2"/>
      <c r="E837" s="2"/>
    </row>
    <row r="838" spans="4:5" ht="14.25" customHeight="1" x14ac:dyDescent="0.55000000000000004">
      <c r="D838" s="2"/>
      <c r="E838" s="2"/>
    </row>
    <row r="839" spans="4:5" ht="14.25" customHeight="1" x14ac:dyDescent="0.55000000000000004">
      <c r="D839" s="2"/>
      <c r="E839" s="2"/>
    </row>
    <row r="840" spans="4:5" ht="14.25" customHeight="1" x14ac:dyDescent="0.55000000000000004">
      <c r="D840" s="2"/>
      <c r="E840" s="2"/>
    </row>
    <row r="841" spans="4:5" ht="14.25" customHeight="1" x14ac:dyDescent="0.55000000000000004">
      <c r="D841" s="2"/>
      <c r="E841" s="2"/>
    </row>
    <row r="842" spans="4:5" ht="14.25" customHeight="1" x14ac:dyDescent="0.55000000000000004">
      <c r="D842" s="2"/>
      <c r="E842" s="2"/>
    </row>
    <row r="843" spans="4:5" ht="14.25" customHeight="1" x14ac:dyDescent="0.55000000000000004">
      <c r="D843" s="2"/>
      <c r="E843" s="2"/>
    </row>
    <row r="844" spans="4:5" ht="14.25" customHeight="1" x14ac:dyDescent="0.55000000000000004">
      <c r="D844" s="2"/>
      <c r="E844" s="2"/>
    </row>
    <row r="845" spans="4:5" ht="14.25" customHeight="1" x14ac:dyDescent="0.55000000000000004">
      <c r="D845" s="2"/>
      <c r="E845" s="2"/>
    </row>
    <row r="846" spans="4:5" ht="14.25" customHeight="1" x14ac:dyDescent="0.55000000000000004">
      <c r="D846" s="2"/>
      <c r="E846" s="2"/>
    </row>
    <row r="847" spans="4:5" ht="14.25" customHeight="1" x14ac:dyDescent="0.55000000000000004">
      <c r="D847" s="2"/>
      <c r="E847" s="2"/>
    </row>
    <row r="848" spans="4:5" ht="14.25" customHeight="1" x14ac:dyDescent="0.55000000000000004">
      <c r="D848" s="2"/>
      <c r="E848" s="2"/>
    </row>
    <row r="849" spans="4:5" ht="14.25" customHeight="1" x14ac:dyDescent="0.55000000000000004">
      <c r="D849" s="2"/>
      <c r="E849" s="2"/>
    </row>
    <row r="850" spans="4:5" ht="14.25" customHeight="1" x14ac:dyDescent="0.55000000000000004">
      <c r="D850" s="2"/>
      <c r="E850" s="2"/>
    </row>
    <row r="851" spans="4:5" ht="14.25" customHeight="1" x14ac:dyDescent="0.55000000000000004">
      <c r="D851" s="2"/>
      <c r="E851" s="2"/>
    </row>
    <row r="852" spans="4:5" ht="14.25" customHeight="1" x14ac:dyDescent="0.55000000000000004">
      <c r="D852" s="2"/>
      <c r="E852" s="2"/>
    </row>
    <row r="853" spans="4:5" ht="14.25" customHeight="1" x14ac:dyDescent="0.55000000000000004">
      <c r="D853" s="2"/>
      <c r="E853" s="2"/>
    </row>
    <row r="854" spans="4:5" ht="14.25" customHeight="1" x14ac:dyDescent="0.55000000000000004">
      <c r="D854" s="2"/>
      <c r="E854" s="2"/>
    </row>
    <row r="855" spans="4:5" ht="14.25" customHeight="1" x14ac:dyDescent="0.55000000000000004">
      <c r="D855" s="2"/>
      <c r="E855" s="2"/>
    </row>
    <row r="856" spans="4:5" ht="14.25" customHeight="1" x14ac:dyDescent="0.55000000000000004">
      <c r="D856" s="2"/>
      <c r="E856" s="2"/>
    </row>
    <row r="857" spans="4:5" ht="14.25" customHeight="1" x14ac:dyDescent="0.55000000000000004">
      <c r="D857" s="2"/>
      <c r="E857" s="2"/>
    </row>
    <row r="858" spans="4:5" ht="14.25" customHeight="1" x14ac:dyDescent="0.55000000000000004">
      <c r="D858" s="2"/>
      <c r="E858" s="2"/>
    </row>
    <row r="859" spans="4:5" ht="14.25" customHeight="1" x14ac:dyDescent="0.55000000000000004">
      <c r="D859" s="2"/>
      <c r="E859" s="2"/>
    </row>
    <row r="860" spans="4:5" ht="14.25" customHeight="1" x14ac:dyDescent="0.55000000000000004">
      <c r="D860" s="2"/>
      <c r="E860" s="2"/>
    </row>
    <row r="861" spans="4:5" ht="14.25" customHeight="1" x14ac:dyDescent="0.55000000000000004">
      <c r="D861" s="2"/>
      <c r="E861" s="2"/>
    </row>
    <row r="862" spans="4:5" ht="14.25" customHeight="1" x14ac:dyDescent="0.55000000000000004">
      <c r="D862" s="2"/>
      <c r="E862" s="2"/>
    </row>
    <row r="863" spans="4:5" ht="14.25" customHeight="1" x14ac:dyDescent="0.55000000000000004">
      <c r="D863" s="2"/>
      <c r="E863" s="2"/>
    </row>
    <row r="864" spans="4:5" ht="14.25" customHeight="1" x14ac:dyDescent="0.55000000000000004">
      <c r="D864" s="2"/>
      <c r="E864" s="2"/>
    </row>
    <row r="865" spans="4:5" ht="14.25" customHeight="1" x14ac:dyDescent="0.55000000000000004">
      <c r="D865" s="2"/>
      <c r="E865" s="2"/>
    </row>
    <row r="866" spans="4:5" ht="14.25" customHeight="1" x14ac:dyDescent="0.55000000000000004">
      <c r="D866" s="2"/>
      <c r="E866" s="2"/>
    </row>
    <row r="867" spans="4:5" ht="14.25" customHeight="1" x14ac:dyDescent="0.55000000000000004">
      <c r="D867" s="2"/>
      <c r="E867" s="2"/>
    </row>
    <row r="868" spans="4:5" ht="14.25" customHeight="1" x14ac:dyDescent="0.55000000000000004">
      <c r="D868" s="2"/>
      <c r="E868" s="2"/>
    </row>
    <row r="869" spans="4:5" ht="14.25" customHeight="1" x14ac:dyDescent="0.55000000000000004">
      <c r="D869" s="2"/>
      <c r="E869" s="2"/>
    </row>
    <row r="870" spans="4:5" ht="14.25" customHeight="1" x14ac:dyDescent="0.55000000000000004">
      <c r="D870" s="2"/>
      <c r="E870" s="2"/>
    </row>
    <row r="871" spans="4:5" ht="14.25" customHeight="1" x14ac:dyDescent="0.55000000000000004">
      <c r="D871" s="2"/>
      <c r="E871" s="2"/>
    </row>
    <row r="872" spans="4:5" ht="14.25" customHeight="1" x14ac:dyDescent="0.55000000000000004">
      <c r="D872" s="2"/>
      <c r="E872" s="2"/>
    </row>
    <row r="873" spans="4:5" ht="14.25" customHeight="1" x14ac:dyDescent="0.55000000000000004">
      <c r="D873" s="2"/>
      <c r="E873" s="2"/>
    </row>
    <row r="874" spans="4:5" ht="14.25" customHeight="1" x14ac:dyDescent="0.55000000000000004">
      <c r="D874" s="2"/>
      <c r="E874" s="2"/>
    </row>
    <row r="875" spans="4:5" ht="14.25" customHeight="1" x14ac:dyDescent="0.55000000000000004">
      <c r="D875" s="2"/>
      <c r="E875" s="2"/>
    </row>
    <row r="876" spans="4:5" ht="14.25" customHeight="1" x14ac:dyDescent="0.55000000000000004">
      <c r="D876" s="2"/>
      <c r="E876" s="2"/>
    </row>
    <row r="877" spans="4:5" ht="14.25" customHeight="1" x14ac:dyDescent="0.55000000000000004">
      <c r="D877" s="2"/>
      <c r="E877" s="2"/>
    </row>
    <row r="878" spans="4:5" ht="14.25" customHeight="1" x14ac:dyDescent="0.55000000000000004">
      <c r="D878" s="2"/>
      <c r="E878" s="2"/>
    </row>
    <row r="879" spans="4:5" ht="14.25" customHeight="1" x14ac:dyDescent="0.55000000000000004">
      <c r="D879" s="2"/>
      <c r="E879" s="2"/>
    </row>
    <row r="880" spans="4:5" ht="14.25" customHeight="1" x14ac:dyDescent="0.55000000000000004">
      <c r="D880" s="2"/>
      <c r="E880" s="2"/>
    </row>
    <row r="881" spans="4:5" ht="14.25" customHeight="1" x14ac:dyDescent="0.55000000000000004">
      <c r="D881" s="2"/>
      <c r="E881" s="2"/>
    </row>
    <row r="882" spans="4:5" ht="14.25" customHeight="1" x14ac:dyDescent="0.55000000000000004">
      <c r="D882" s="2"/>
      <c r="E882" s="2"/>
    </row>
    <row r="883" spans="4:5" ht="14.25" customHeight="1" x14ac:dyDescent="0.55000000000000004">
      <c r="D883" s="2"/>
      <c r="E883" s="2"/>
    </row>
    <row r="884" spans="4:5" ht="14.25" customHeight="1" x14ac:dyDescent="0.55000000000000004">
      <c r="D884" s="2"/>
      <c r="E884" s="2"/>
    </row>
    <row r="885" spans="4:5" ht="14.25" customHeight="1" x14ac:dyDescent="0.55000000000000004">
      <c r="D885" s="2"/>
      <c r="E885" s="2"/>
    </row>
    <row r="886" spans="4:5" ht="14.25" customHeight="1" x14ac:dyDescent="0.55000000000000004">
      <c r="D886" s="2"/>
      <c r="E886" s="2"/>
    </row>
    <row r="887" spans="4:5" ht="14.25" customHeight="1" x14ac:dyDescent="0.55000000000000004">
      <c r="D887" s="2"/>
      <c r="E887" s="2"/>
    </row>
    <row r="888" spans="4:5" ht="14.25" customHeight="1" x14ac:dyDescent="0.55000000000000004">
      <c r="D888" s="2"/>
      <c r="E888" s="2"/>
    </row>
    <row r="889" spans="4:5" ht="14.25" customHeight="1" x14ac:dyDescent="0.55000000000000004">
      <c r="D889" s="2"/>
      <c r="E889" s="2"/>
    </row>
    <row r="890" spans="4:5" ht="14.25" customHeight="1" x14ac:dyDescent="0.55000000000000004">
      <c r="D890" s="2"/>
      <c r="E890" s="2"/>
    </row>
    <row r="891" spans="4:5" ht="14.25" customHeight="1" x14ac:dyDescent="0.55000000000000004">
      <c r="D891" s="2"/>
      <c r="E891" s="2"/>
    </row>
    <row r="892" spans="4:5" ht="14.25" customHeight="1" x14ac:dyDescent="0.55000000000000004">
      <c r="D892" s="2"/>
      <c r="E892" s="2"/>
    </row>
    <row r="893" spans="4:5" ht="14.25" customHeight="1" x14ac:dyDescent="0.55000000000000004">
      <c r="D893" s="2"/>
      <c r="E893" s="2"/>
    </row>
    <row r="894" spans="4:5" ht="14.25" customHeight="1" x14ac:dyDescent="0.55000000000000004">
      <c r="D894" s="2"/>
      <c r="E894" s="2"/>
    </row>
    <row r="895" spans="4:5" ht="14.25" customHeight="1" x14ac:dyDescent="0.55000000000000004">
      <c r="D895" s="2"/>
      <c r="E895" s="2"/>
    </row>
    <row r="896" spans="4:5" ht="14.25" customHeight="1" x14ac:dyDescent="0.55000000000000004">
      <c r="D896" s="2"/>
      <c r="E896" s="2"/>
    </row>
    <row r="897" spans="4:5" ht="14.25" customHeight="1" x14ac:dyDescent="0.55000000000000004">
      <c r="D897" s="2"/>
      <c r="E897" s="2"/>
    </row>
    <row r="898" spans="4:5" ht="14.25" customHeight="1" x14ac:dyDescent="0.55000000000000004">
      <c r="D898" s="2"/>
      <c r="E898" s="2"/>
    </row>
    <row r="899" spans="4:5" ht="14.25" customHeight="1" x14ac:dyDescent="0.55000000000000004">
      <c r="D899" s="2"/>
      <c r="E899" s="2"/>
    </row>
    <row r="900" spans="4:5" ht="14.25" customHeight="1" x14ac:dyDescent="0.55000000000000004">
      <c r="D900" s="2"/>
      <c r="E900" s="2"/>
    </row>
    <row r="901" spans="4:5" ht="14.25" customHeight="1" x14ac:dyDescent="0.55000000000000004">
      <c r="D901" s="2"/>
      <c r="E901" s="2"/>
    </row>
    <row r="902" spans="4:5" ht="14.25" customHeight="1" x14ac:dyDescent="0.55000000000000004">
      <c r="D902" s="2"/>
      <c r="E902" s="2"/>
    </row>
    <row r="903" spans="4:5" ht="14.25" customHeight="1" x14ac:dyDescent="0.55000000000000004">
      <c r="D903" s="2"/>
      <c r="E903" s="2"/>
    </row>
    <row r="904" spans="4:5" ht="14.25" customHeight="1" x14ac:dyDescent="0.55000000000000004">
      <c r="D904" s="2"/>
      <c r="E904" s="2"/>
    </row>
    <row r="905" spans="4:5" ht="14.25" customHeight="1" x14ac:dyDescent="0.55000000000000004">
      <c r="D905" s="2"/>
      <c r="E905" s="2"/>
    </row>
    <row r="906" spans="4:5" ht="14.25" customHeight="1" x14ac:dyDescent="0.55000000000000004">
      <c r="D906" s="2"/>
      <c r="E906" s="2"/>
    </row>
    <row r="907" spans="4:5" ht="14.25" customHeight="1" x14ac:dyDescent="0.55000000000000004">
      <c r="D907" s="2"/>
      <c r="E907" s="2"/>
    </row>
    <row r="908" spans="4:5" ht="14.25" customHeight="1" x14ac:dyDescent="0.55000000000000004">
      <c r="D908" s="2"/>
      <c r="E908" s="2"/>
    </row>
    <row r="909" spans="4:5" ht="14.25" customHeight="1" x14ac:dyDescent="0.55000000000000004">
      <c r="D909" s="2"/>
      <c r="E909" s="2"/>
    </row>
    <row r="910" spans="4:5" ht="14.25" customHeight="1" x14ac:dyDescent="0.55000000000000004">
      <c r="D910" s="2"/>
      <c r="E910" s="2"/>
    </row>
    <row r="911" spans="4:5" ht="14.25" customHeight="1" x14ac:dyDescent="0.55000000000000004">
      <c r="D911" s="2"/>
      <c r="E911" s="2"/>
    </row>
    <row r="912" spans="4:5" ht="14.25" customHeight="1" x14ac:dyDescent="0.55000000000000004">
      <c r="D912" s="2"/>
      <c r="E912" s="2"/>
    </row>
    <row r="913" spans="4:5" ht="14.25" customHeight="1" x14ac:dyDescent="0.55000000000000004">
      <c r="D913" s="2"/>
      <c r="E913" s="2"/>
    </row>
    <row r="914" spans="4:5" ht="14.25" customHeight="1" x14ac:dyDescent="0.55000000000000004">
      <c r="D914" s="2"/>
      <c r="E914" s="2"/>
    </row>
    <row r="915" spans="4:5" ht="14.25" customHeight="1" x14ac:dyDescent="0.55000000000000004">
      <c r="D915" s="2"/>
      <c r="E915" s="2"/>
    </row>
    <row r="916" spans="4:5" ht="14.25" customHeight="1" x14ac:dyDescent="0.55000000000000004">
      <c r="D916" s="2"/>
      <c r="E916" s="2"/>
    </row>
    <row r="917" spans="4:5" ht="14.25" customHeight="1" x14ac:dyDescent="0.55000000000000004">
      <c r="D917" s="2"/>
      <c r="E917" s="2"/>
    </row>
    <row r="918" spans="4:5" ht="14.25" customHeight="1" x14ac:dyDescent="0.55000000000000004">
      <c r="D918" s="2"/>
      <c r="E918" s="2"/>
    </row>
    <row r="919" spans="4:5" ht="14.25" customHeight="1" x14ac:dyDescent="0.55000000000000004">
      <c r="D919" s="2"/>
      <c r="E919" s="2"/>
    </row>
    <row r="920" spans="4:5" ht="14.25" customHeight="1" x14ac:dyDescent="0.55000000000000004">
      <c r="D920" s="2"/>
      <c r="E920" s="2"/>
    </row>
    <row r="921" spans="4:5" ht="14.25" customHeight="1" x14ac:dyDescent="0.55000000000000004">
      <c r="D921" s="2"/>
      <c r="E921" s="2"/>
    </row>
    <row r="922" spans="4:5" ht="14.25" customHeight="1" x14ac:dyDescent="0.55000000000000004">
      <c r="D922" s="2"/>
      <c r="E922" s="2"/>
    </row>
    <row r="923" spans="4:5" ht="14.25" customHeight="1" x14ac:dyDescent="0.55000000000000004">
      <c r="D923" s="2"/>
      <c r="E923" s="2"/>
    </row>
    <row r="924" spans="4:5" ht="14.25" customHeight="1" x14ac:dyDescent="0.55000000000000004">
      <c r="D924" s="2"/>
      <c r="E924" s="2"/>
    </row>
    <row r="925" spans="4:5" ht="14.25" customHeight="1" x14ac:dyDescent="0.55000000000000004">
      <c r="D925" s="2"/>
      <c r="E925" s="2"/>
    </row>
    <row r="926" spans="4:5" ht="14.25" customHeight="1" x14ac:dyDescent="0.55000000000000004">
      <c r="D926" s="2"/>
      <c r="E926" s="2"/>
    </row>
    <row r="927" spans="4:5" ht="14.25" customHeight="1" x14ac:dyDescent="0.55000000000000004">
      <c r="D927" s="2"/>
      <c r="E927" s="2"/>
    </row>
    <row r="928" spans="4:5" ht="14.25" customHeight="1" x14ac:dyDescent="0.55000000000000004">
      <c r="D928" s="2"/>
      <c r="E928" s="2"/>
    </row>
    <row r="929" spans="4:5" ht="14.25" customHeight="1" x14ac:dyDescent="0.55000000000000004">
      <c r="D929" s="2"/>
      <c r="E929" s="2"/>
    </row>
    <row r="930" spans="4:5" ht="14.25" customHeight="1" x14ac:dyDescent="0.55000000000000004">
      <c r="D930" s="2"/>
      <c r="E930" s="2"/>
    </row>
    <row r="931" spans="4:5" ht="14.25" customHeight="1" x14ac:dyDescent="0.55000000000000004">
      <c r="D931" s="2"/>
      <c r="E931" s="2"/>
    </row>
    <row r="932" spans="4:5" ht="14.25" customHeight="1" x14ac:dyDescent="0.55000000000000004">
      <c r="D932" s="2"/>
      <c r="E932" s="2"/>
    </row>
    <row r="933" spans="4:5" ht="14.25" customHeight="1" x14ac:dyDescent="0.55000000000000004">
      <c r="D933" s="2"/>
      <c r="E933" s="2"/>
    </row>
    <row r="934" spans="4:5" ht="14.25" customHeight="1" x14ac:dyDescent="0.55000000000000004">
      <c r="D934" s="2"/>
      <c r="E934" s="2"/>
    </row>
    <row r="935" spans="4:5" ht="14.25" customHeight="1" x14ac:dyDescent="0.55000000000000004">
      <c r="D935" s="2"/>
      <c r="E935" s="2"/>
    </row>
    <row r="936" spans="4:5" ht="14.25" customHeight="1" x14ac:dyDescent="0.55000000000000004">
      <c r="D936" s="2"/>
      <c r="E936" s="2"/>
    </row>
    <row r="937" spans="4:5" ht="14.25" customHeight="1" x14ac:dyDescent="0.55000000000000004">
      <c r="D937" s="2"/>
      <c r="E937" s="2"/>
    </row>
    <row r="938" spans="4:5" ht="14.25" customHeight="1" x14ac:dyDescent="0.55000000000000004">
      <c r="D938" s="2"/>
      <c r="E938" s="2"/>
    </row>
    <row r="939" spans="4:5" ht="14.25" customHeight="1" x14ac:dyDescent="0.55000000000000004">
      <c r="D939" s="2"/>
      <c r="E939" s="2"/>
    </row>
    <row r="940" spans="4:5" ht="14.25" customHeight="1" x14ac:dyDescent="0.55000000000000004">
      <c r="D940" s="2"/>
      <c r="E940" s="2"/>
    </row>
    <row r="941" spans="4:5" ht="14.25" customHeight="1" x14ac:dyDescent="0.55000000000000004">
      <c r="D941" s="2"/>
      <c r="E941" s="2"/>
    </row>
    <row r="942" spans="4:5" ht="14.25" customHeight="1" x14ac:dyDescent="0.55000000000000004">
      <c r="D942" s="2"/>
      <c r="E942" s="2"/>
    </row>
    <row r="943" spans="4:5" ht="14.25" customHeight="1" x14ac:dyDescent="0.55000000000000004">
      <c r="D943" s="2"/>
      <c r="E943" s="2"/>
    </row>
    <row r="944" spans="4:5" ht="14.25" customHeight="1" x14ac:dyDescent="0.55000000000000004">
      <c r="D944" s="2"/>
      <c r="E944" s="2"/>
    </row>
    <row r="945" spans="4:5" ht="14.25" customHeight="1" x14ac:dyDescent="0.55000000000000004">
      <c r="D945" s="2"/>
      <c r="E945" s="2"/>
    </row>
    <row r="946" spans="4:5" ht="14.25" customHeight="1" x14ac:dyDescent="0.55000000000000004">
      <c r="D946" s="2"/>
      <c r="E946" s="2"/>
    </row>
    <row r="947" spans="4:5" ht="14.25" customHeight="1" x14ac:dyDescent="0.55000000000000004">
      <c r="D947" s="2"/>
      <c r="E947" s="2"/>
    </row>
    <row r="948" spans="4:5" ht="14.25" customHeight="1" x14ac:dyDescent="0.55000000000000004">
      <c r="D948" s="2"/>
      <c r="E948" s="2"/>
    </row>
    <row r="949" spans="4:5" ht="14.25" customHeight="1" x14ac:dyDescent="0.55000000000000004">
      <c r="D949" s="2"/>
      <c r="E949" s="2"/>
    </row>
    <row r="950" spans="4:5" ht="14.25" customHeight="1" x14ac:dyDescent="0.55000000000000004">
      <c r="D950" s="2"/>
      <c r="E950" s="2"/>
    </row>
    <row r="951" spans="4:5" ht="14.25" customHeight="1" x14ac:dyDescent="0.55000000000000004">
      <c r="D951" s="2"/>
      <c r="E951" s="2"/>
    </row>
    <row r="952" spans="4:5" ht="14.25" customHeight="1" x14ac:dyDescent="0.55000000000000004">
      <c r="D952" s="2"/>
      <c r="E952" s="2"/>
    </row>
    <row r="953" spans="4:5" ht="14.25" customHeight="1" x14ac:dyDescent="0.55000000000000004">
      <c r="D953" s="2"/>
      <c r="E953" s="2"/>
    </row>
    <row r="954" spans="4:5" ht="14.25" customHeight="1" x14ac:dyDescent="0.55000000000000004">
      <c r="D954" s="2"/>
      <c r="E954" s="2"/>
    </row>
    <row r="955" spans="4:5" ht="14.25" customHeight="1" x14ac:dyDescent="0.55000000000000004">
      <c r="D955" s="2"/>
      <c r="E955" s="2"/>
    </row>
    <row r="956" spans="4:5" ht="14.25" customHeight="1" x14ac:dyDescent="0.55000000000000004">
      <c r="D956" s="2"/>
      <c r="E956" s="2"/>
    </row>
    <row r="957" spans="4:5" ht="14.25" customHeight="1" x14ac:dyDescent="0.55000000000000004">
      <c r="D957" s="2"/>
      <c r="E957" s="2"/>
    </row>
    <row r="958" spans="4:5" ht="14.25" customHeight="1" x14ac:dyDescent="0.55000000000000004">
      <c r="D958" s="2"/>
      <c r="E958" s="2"/>
    </row>
    <row r="959" spans="4:5" ht="14.25" customHeight="1" x14ac:dyDescent="0.55000000000000004">
      <c r="D959" s="2"/>
      <c r="E959" s="2"/>
    </row>
    <row r="960" spans="4:5" ht="14.25" customHeight="1" x14ac:dyDescent="0.55000000000000004">
      <c r="D960" s="2"/>
      <c r="E960" s="2"/>
    </row>
    <row r="961" spans="4:5" ht="14.25" customHeight="1" x14ac:dyDescent="0.55000000000000004">
      <c r="D961" s="2"/>
      <c r="E961" s="2"/>
    </row>
    <row r="962" spans="4:5" ht="14.25" customHeight="1" x14ac:dyDescent="0.55000000000000004">
      <c r="D962" s="2"/>
      <c r="E962" s="2"/>
    </row>
    <row r="963" spans="4:5" ht="14.25" customHeight="1" x14ac:dyDescent="0.55000000000000004">
      <c r="D963" s="2"/>
      <c r="E963" s="2"/>
    </row>
    <row r="964" spans="4:5" ht="14.25" customHeight="1" x14ac:dyDescent="0.55000000000000004">
      <c r="D964" s="2"/>
      <c r="E964" s="2"/>
    </row>
    <row r="965" spans="4:5" ht="14.25" customHeight="1" x14ac:dyDescent="0.55000000000000004">
      <c r="D965" s="2"/>
      <c r="E965" s="2"/>
    </row>
    <row r="966" spans="4:5" ht="14.25" customHeight="1" x14ac:dyDescent="0.55000000000000004">
      <c r="D966" s="2"/>
      <c r="E966" s="2"/>
    </row>
    <row r="967" spans="4:5" ht="14.25" customHeight="1" x14ac:dyDescent="0.55000000000000004">
      <c r="D967" s="2"/>
      <c r="E967" s="2"/>
    </row>
    <row r="968" spans="4:5" ht="14.25" customHeight="1" x14ac:dyDescent="0.55000000000000004">
      <c r="D968" s="2"/>
      <c r="E968" s="2"/>
    </row>
    <row r="969" spans="4:5" ht="14.25" customHeight="1" x14ac:dyDescent="0.55000000000000004">
      <c r="D969" s="2"/>
      <c r="E969" s="2"/>
    </row>
    <row r="970" spans="4:5" ht="14.25" customHeight="1" x14ac:dyDescent="0.55000000000000004">
      <c r="D970" s="2"/>
      <c r="E970" s="2"/>
    </row>
    <row r="971" spans="4:5" ht="14.25" customHeight="1" x14ac:dyDescent="0.55000000000000004">
      <c r="D971" s="2"/>
      <c r="E971" s="2"/>
    </row>
    <row r="972" spans="4:5" ht="14.25" customHeight="1" x14ac:dyDescent="0.55000000000000004">
      <c r="D972" s="2"/>
      <c r="E972" s="2"/>
    </row>
    <row r="973" spans="4:5" ht="14.25" customHeight="1" x14ac:dyDescent="0.55000000000000004">
      <c r="D973" s="2"/>
      <c r="E973" s="2"/>
    </row>
    <row r="974" spans="4:5" ht="14.25" customHeight="1" x14ac:dyDescent="0.55000000000000004">
      <c r="D974" s="2"/>
      <c r="E974" s="2"/>
    </row>
    <row r="975" spans="4:5" ht="14.25" customHeight="1" x14ac:dyDescent="0.55000000000000004">
      <c r="D975" s="2"/>
      <c r="E975" s="2"/>
    </row>
    <row r="976" spans="4:5" ht="14.25" customHeight="1" x14ac:dyDescent="0.55000000000000004">
      <c r="D976" s="2"/>
      <c r="E976" s="2"/>
    </row>
    <row r="977" spans="4:5" ht="14.25" customHeight="1" x14ac:dyDescent="0.55000000000000004">
      <c r="D977" s="2"/>
      <c r="E977" s="2"/>
    </row>
    <row r="978" spans="4:5" ht="14.25" customHeight="1" x14ac:dyDescent="0.55000000000000004">
      <c r="D978" s="2"/>
      <c r="E978" s="2"/>
    </row>
    <row r="979" spans="4:5" ht="14.25" customHeight="1" x14ac:dyDescent="0.55000000000000004">
      <c r="D979" s="2"/>
      <c r="E979" s="2"/>
    </row>
    <row r="980" spans="4:5" ht="14.25" customHeight="1" x14ac:dyDescent="0.55000000000000004">
      <c r="D980" s="2"/>
      <c r="E980" s="2"/>
    </row>
    <row r="981" spans="4:5" ht="14.25" customHeight="1" x14ac:dyDescent="0.55000000000000004">
      <c r="D981" s="2"/>
      <c r="E981" s="2"/>
    </row>
    <row r="982" spans="4:5" ht="14.25" customHeight="1" x14ac:dyDescent="0.55000000000000004">
      <c r="D982" s="2"/>
      <c r="E982" s="2"/>
    </row>
    <row r="983" spans="4:5" ht="14.25" customHeight="1" x14ac:dyDescent="0.55000000000000004">
      <c r="D983" s="2"/>
      <c r="E983" s="2"/>
    </row>
    <row r="984" spans="4:5" ht="14.25" customHeight="1" x14ac:dyDescent="0.55000000000000004">
      <c r="D984" s="2"/>
      <c r="E984" s="2"/>
    </row>
    <row r="985" spans="4:5" ht="14.25" customHeight="1" x14ac:dyDescent="0.55000000000000004">
      <c r="D985" s="2"/>
      <c r="E985" s="2"/>
    </row>
    <row r="986" spans="4:5" ht="14.25" customHeight="1" x14ac:dyDescent="0.55000000000000004">
      <c r="D986" s="2"/>
      <c r="E986" s="2"/>
    </row>
    <row r="987" spans="4:5" ht="14.25" customHeight="1" x14ac:dyDescent="0.55000000000000004">
      <c r="D987" s="2"/>
      <c r="E987" s="2"/>
    </row>
    <row r="988" spans="4:5" ht="14.25" customHeight="1" x14ac:dyDescent="0.55000000000000004">
      <c r="D988" s="2"/>
      <c r="E988" s="2"/>
    </row>
    <row r="989" spans="4:5" ht="14.25" customHeight="1" x14ac:dyDescent="0.55000000000000004">
      <c r="D989" s="2"/>
      <c r="E989" s="2"/>
    </row>
    <row r="990" spans="4:5" ht="14.25" customHeight="1" x14ac:dyDescent="0.55000000000000004">
      <c r="D990" s="2"/>
      <c r="E990" s="2"/>
    </row>
    <row r="991" spans="4:5" ht="14.25" customHeight="1" x14ac:dyDescent="0.55000000000000004">
      <c r="D991" s="2"/>
      <c r="E991" s="2"/>
    </row>
    <row r="992" spans="4:5" ht="14.25" customHeight="1" x14ac:dyDescent="0.55000000000000004">
      <c r="D992" s="2"/>
      <c r="E992" s="2"/>
    </row>
    <row r="993" spans="4:5" ht="14.25" customHeight="1" x14ac:dyDescent="0.55000000000000004">
      <c r="D993" s="2"/>
      <c r="E993" s="2"/>
    </row>
    <row r="994" spans="4:5" ht="14.25" customHeight="1" x14ac:dyDescent="0.55000000000000004">
      <c r="D994" s="2"/>
      <c r="E994" s="2"/>
    </row>
    <row r="995" spans="4:5" ht="14.25" customHeight="1" x14ac:dyDescent="0.55000000000000004">
      <c r="D995" s="2"/>
      <c r="E995" s="2"/>
    </row>
    <row r="996" spans="4:5" ht="14.25" customHeight="1" x14ac:dyDescent="0.55000000000000004">
      <c r="D996" s="2"/>
      <c r="E996" s="2"/>
    </row>
    <row r="997" spans="4:5" ht="14.25" customHeight="1" x14ac:dyDescent="0.55000000000000004">
      <c r="D997" s="2"/>
      <c r="E997" s="2"/>
    </row>
    <row r="998" spans="4:5" ht="14.25" customHeight="1" x14ac:dyDescent="0.55000000000000004">
      <c r="D998" s="2"/>
      <c r="E998" s="2"/>
    </row>
    <row r="999" spans="4:5" ht="14.25" customHeight="1" x14ac:dyDescent="0.55000000000000004">
      <c r="D999" s="2"/>
      <c r="E999" s="2"/>
    </row>
    <row r="1000" spans="4:5" ht="14.25" customHeight="1" x14ac:dyDescent="0.55000000000000004">
      <c r="D1000" s="2"/>
      <c r="E1000" s="2"/>
    </row>
    <row r="1001" spans="4:5" ht="14.25" customHeight="1" x14ac:dyDescent="0.55000000000000004">
      <c r="D1001" s="2"/>
      <c r="E1001" s="2"/>
    </row>
    <row r="1002" spans="4:5" ht="14.25" customHeight="1" x14ac:dyDescent="0.55000000000000004">
      <c r="D1002" s="2"/>
      <c r="E1002" s="2"/>
    </row>
    <row r="1003" spans="4:5" ht="14.25" customHeight="1" x14ac:dyDescent="0.55000000000000004">
      <c r="D1003" s="2"/>
      <c r="E1003" s="2"/>
    </row>
    <row r="1004" spans="4:5" ht="14.25" customHeight="1" x14ac:dyDescent="0.55000000000000004">
      <c r="D1004" s="2"/>
      <c r="E1004" s="2"/>
    </row>
    <row r="1005" spans="4:5" ht="14.25" customHeight="1" x14ac:dyDescent="0.55000000000000004">
      <c r="D1005" s="2"/>
      <c r="E1005" s="2"/>
    </row>
    <row r="1006" spans="4:5" ht="14.25" customHeight="1" x14ac:dyDescent="0.55000000000000004">
      <c r="D1006" s="2"/>
      <c r="E1006" s="2"/>
    </row>
    <row r="1007" spans="4:5" ht="14.25" customHeight="1" x14ac:dyDescent="0.55000000000000004">
      <c r="D1007" s="2"/>
      <c r="E1007" s="2"/>
    </row>
    <row r="1008" spans="4:5" ht="14.25" customHeight="1" x14ac:dyDescent="0.55000000000000004">
      <c r="D1008" s="2"/>
      <c r="E1008" s="2"/>
    </row>
    <row r="1009" spans="4:5" ht="14.25" customHeight="1" x14ac:dyDescent="0.55000000000000004">
      <c r="D1009" s="2"/>
      <c r="E1009" s="2"/>
    </row>
    <row r="1010" spans="4:5" ht="14.25" customHeight="1" x14ac:dyDescent="0.55000000000000004">
      <c r="D1010" s="2"/>
      <c r="E1010" s="2"/>
    </row>
    <row r="1011" spans="4:5" ht="14.25" customHeight="1" x14ac:dyDescent="0.55000000000000004">
      <c r="D1011" s="2"/>
      <c r="E1011" s="2"/>
    </row>
    <row r="1012" spans="4:5" ht="14.25" customHeight="1" x14ac:dyDescent="0.55000000000000004">
      <c r="D1012" s="2"/>
      <c r="E1012" s="2"/>
    </row>
  </sheetData>
  <sortState ref="B8:R26">
    <sortCondition ref="P8:P26"/>
  </sortState>
  <mergeCells count="20">
    <mergeCell ref="E1:R1"/>
    <mergeCell ref="E3:R3"/>
    <mergeCell ref="A6:A7"/>
    <mergeCell ref="B6:B7"/>
    <mergeCell ref="C6:C7"/>
    <mergeCell ref="D6:D7"/>
    <mergeCell ref="E6:E7"/>
    <mergeCell ref="F6:F7"/>
    <mergeCell ref="G6:G7"/>
    <mergeCell ref="S6:S7"/>
    <mergeCell ref="H7:I7"/>
    <mergeCell ref="J7:K7"/>
    <mergeCell ref="L7:M7"/>
    <mergeCell ref="N7:O7"/>
    <mergeCell ref="E32:R32"/>
    <mergeCell ref="P6:P7"/>
    <mergeCell ref="Q6:Q7"/>
    <mergeCell ref="R6:R7"/>
    <mergeCell ref="H6:K6"/>
    <mergeCell ref="L6:O6"/>
  </mergeCells>
  <conditionalFormatting sqref="I8:I29">
    <cfRule type="cellIs" dxfId="57" priority="22" operator="equal">
      <formula>0</formula>
    </cfRule>
  </conditionalFormatting>
  <conditionalFormatting sqref="M8:M29">
    <cfRule type="cellIs" dxfId="56" priority="20" operator="equal">
      <formula>0</formula>
    </cfRule>
  </conditionalFormatting>
  <conditionalFormatting sqref="O8:O29">
    <cfRule type="cellIs" dxfId="55" priority="19" operator="equal">
      <formula>0</formula>
    </cfRule>
  </conditionalFormatting>
  <conditionalFormatting sqref="P8:P20 P23:P29">
    <cfRule type="cellIs" dxfId="54" priority="16" operator="equal">
      <formula>"nc"</formula>
    </cfRule>
  </conditionalFormatting>
  <conditionalFormatting sqref="K8:K29">
    <cfRule type="cellIs" dxfId="53" priority="12" operator="equal">
      <formula>0</formula>
    </cfRule>
  </conditionalFormatting>
  <conditionalFormatting sqref="R8:R20 R23:R29">
    <cfRule type="cellIs" dxfId="52" priority="11" operator="equal">
      <formula>0</formula>
    </cfRule>
  </conditionalFormatting>
  <conditionalFormatting sqref="P21:P22">
    <cfRule type="cellIs" dxfId="51" priority="4" operator="equal">
      <formula>"nc"</formula>
    </cfRule>
  </conditionalFormatting>
  <conditionalFormatting sqref="R21:R22">
    <cfRule type="cellIs" dxfId="50" priority="2" operator="equal">
      <formula>0</formula>
    </cfRule>
  </conditionalFormatting>
  <pageMargins left="0.25" right="0.25" top="0.75" bottom="0.75" header="0.3" footer="0.3"/>
  <pageSetup paperSize="9" fitToHeight="0" orientation="landscape" r:id="rId1"/>
  <rowBreaks count="1" manualBreakCount="1">
    <brk id="32" max="16383" man="1"/>
  </rowBreaks>
  <colBreaks count="1" manualBreakCount="1">
    <brk id="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FF0000"/>
  </sheetPr>
  <dimension ref="A1:Z1012"/>
  <sheetViews>
    <sheetView topLeftCell="A4" zoomScaleNormal="100" workbookViewId="0">
      <selection activeCell="H8" sqref="H8"/>
    </sheetView>
  </sheetViews>
  <sheetFormatPr baseColWidth="10" defaultColWidth="17.26171875" defaultRowHeight="15" customHeight="1" x14ac:dyDescent="0.55000000000000004"/>
  <cols>
    <col min="1" max="1" width="3.26171875" style="1" customWidth="1"/>
    <col min="2" max="3" width="12.15625" style="1" customWidth="1"/>
    <col min="4" max="4" width="5" style="1" bestFit="1" customWidth="1"/>
    <col min="5" max="5" width="20.26171875" style="1" customWidth="1"/>
    <col min="6" max="6" width="5.578125" style="1" customWidth="1"/>
    <col min="7" max="7" width="13.578125" style="1" bestFit="1" customWidth="1"/>
    <col min="8" max="8" width="5.15625" style="1" bestFit="1" customWidth="1"/>
    <col min="9" max="9" width="7.68359375" style="1" customWidth="1"/>
    <col min="10" max="10" width="5.15625" style="1" bestFit="1" customWidth="1"/>
    <col min="11" max="11" width="6.578125" style="1" customWidth="1"/>
    <col min="12" max="12" width="5.15625" style="1" bestFit="1" customWidth="1"/>
    <col min="13" max="13" width="5.83984375" style="1" bestFit="1" customWidth="1"/>
    <col min="14" max="14" width="5.15625" style="1" bestFit="1" customWidth="1"/>
    <col min="15" max="15" width="5.578125" style="1" bestFit="1" customWidth="1"/>
    <col min="16" max="16" width="12.15625" style="1" customWidth="1"/>
    <col min="17" max="17" width="6" style="1" customWidth="1"/>
    <col min="18" max="18" width="7.578125" style="1" customWidth="1"/>
    <col min="19" max="20" width="12.15625" style="1" customWidth="1"/>
    <col min="21" max="24" width="4" style="1" bestFit="1" customWidth="1"/>
    <col min="25" max="25" width="0.83984375" style="1" customWidth="1"/>
    <col min="26" max="26" width="12.15625" style="1" customWidth="1"/>
    <col min="27" max="16384" width="17.26171875" style="1"/>
  </cols>
  <sheetData>
    <row r="1" spans="1:26" ht="35.700000000000003" x14ac:dyDescent="1.3">
      <c r="B1" s="52" t="s">
        <v>158</v>
      </c>
      <c r="C1" s="53"/>
      <c r="E1" s="171" t="s">
        <v>203</v>
      </c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</row>
    <row r="2" spans="1:26" ht="14.25" customHeight="1" x14ac:dyDescent="0.55000000000000004">
      <c r="D2" s="2"/>
      <c r="E2" s="2"/>
    </row>
    <row r="3" spans="1:26" ht="20.399999999999999" x14ac:dyDescent="0.75">
      <c r="D3" s="2"/>
      <c r="E3" s="183" t="s">
        <v>265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</row>
    <row r="4" spans="1:26" ht="14.25" customHeight="1" x14ac:dyDescent="0.55000000000000004">
      <c r="D4" s="2"/>
      <c r="E4" s="2"/>
    </row>
    <row r="5" spans="1:26" ht="14.25" customHeight="1" thickBot="1" x14ac:dyDescent="0.6">
      <c r="D5" s="2"/>
      <c r="E5" s="2"/>
      <c r="H5" s="3" t="s">
        <v>0</v>
      </c>
      <c r="I5" s="3" t="s">
        <v>1</v>
      </c>
      <c r="J5" s="3" t="s">
        <v>0</v>
      </c>
      <c r="K5" s="3" t="s">
        <v>1</v>
      </c>
      <c r="L5" s="3" t="s">
        <v>0</v>
      </c>
      <c r="M5" s="3" t="s">
        <v>1</v>
      </c>
      <c r="N5" s="3" t="s">
        <v>0</v>
      </c>
      <c r="O5" s="3" t="s">
        <v>1</v>
      </c>
    </row>
    <row r="6" spans="1:26" ht="14.25" customHeight="1" thickBot="1" x14ac:dyDescent="0.6">
      <c r="A6" s="173" t="s">
        <v>16</v>
      </c>
      <c r="B6" s="175" t="s">
        <v>48</v>
      </c>
      <c r="C6" s="175" t="s">
        <v>39</v>
      </c>
      <c r="D6" s="175" t="s">
        <v>196</v>
      </c>
      <c r="E6" s="177" t="s">
        <v>17</v>
      </c>
      <c r="F6" s="173" t="s">
        <v>188</v>
      </c>
      <c r="G6" s="179" t="s">
        <v>2</v>
      </c>
      <c r="H6" s="168">
        <v>2019</v>
      </c>
      <c r="I6" s="169"/>
      <c r="J6" s="169"/>
      <c r="K6" s="169"/>
      <c r="L6" s="168">
        <v>2020</v>
      </c>
      <c r="M6" s="169"/>
      <c r="N6" s="169"/>
      <c r="O6" s="169"/>
      <c r="P6" s="166" t="s">
        <v>219</v>
      </c>
      <c r="Q6" s="166" t="s">
        <v>160</v>
      </c>
      <c r="R6" s="162" t="s">
        <v>3</v>
      </c>
      <c r="S6" s="162" t="s">
        <v>4</v>
      </c>
      <c r="T6" s="114"/>
    </row>
    <row r="7" spans="1:26" ht="29.25" customHeight="1" thickBot="1" x14ac:dyDescent="0.6">
      <c r="A7" s="174" t="s">
        <v>5</v>
      </c>
      <c r="B7" s="176"/>
      <c r="C7" s="176"/>
      <c r="D7" s="176" t="s">
        <v>5</v>
      </c>
      <c r="E7" s="178"/>
      <c r="F7" s="174"/>
      <c r="G7" s="180"/>
      <c r="H7" s="164" t="s">
        <v>206</v>
      </c>
      <c r="I7" s="165"/>
      <c r="J7" s="164" t="s">
        <v>205</v>
      </c>
      <c r="K7" s="165"/>
      <c r="L7" s="164" t="s">
        <v>207</v>
      </c>
      <c r="M7" s="165"/>
      <c r="N7" s="164" t="s">
        <v>208</v>
      </c>
      <c r="O7" s="165"/>
      <c r="P7" s="167"/>
      <c r="Q7" s="167"/>
      <c r="R7" s="163"/>
      <c r="S7" s="163"/>
      <c r="T7" s="115"/>
      <c r="U7" s="1" t="s">
        <v>6</v>
      </c>
      <c r="V7" s="1" t="s">
        <v>7</v>
      </c>
      <c r="W7" s="1" t="s">
        <v>8</v>
      </c>
      <c r="X7" s="1" t="s">
        <v>9</v>
      </c>
      <c r="Z7" s="1" t="s">
        <v>159</v>
      </c>
    </row>
    <row r="8" spans="1:26" ht="14.25" customHeight="1" x14ac:dyDescent="0.55000000000000004">
      <c r="A8" s="101">
        <v>1</v>
      </c>
      <c r="B8" s="100" t="s">
        <v>40</v>
      </c>
      <c r="C8" s="100">
        <v>535402314</v>
      </c>
      <c r="D8" s="101">
        <v>10.9</v>
      </c>
      <c r="E8" s="100" t="s">
        <v>189</v>
      </c>
      <c r="F8" s="101" t="s">
        <v>50</v>
      </c>
      <c r="G8" s="118" t="s">
        <v>176</v>
      </c>
      <c r="H8" s="102" t="s">
        <v>11</v>
      </c>
      <c r="I8" s="141">
        <f>IF(ISBLANK(H8),0,IF(ISTEXT(H8),VLOOKUP(H8,Data!$B$1:C$27,2,FALSE),VLOOKUP(RANK(H8,H$8:H$30,1),Data!$B$1:C$27,2,FALSE)))</f>
        <v>60</v>
      </c>
      <c r="J8" s="102">
        <v>90</v>
      </c>
      <c r="K8" s="141">
        <f>IF(ISBLANK(J8),0,IF(ISTEXT(J8),VLOOKUP(J8,Data!$B$1:E$27,2,FALSE),VLOOKUP(RANK(J8,J$8:J$30,1),Data!$B$1:E$27,2,FALSE)))</f>
        <v>100</v>
      </c>
      <c r="L8" s="102"/>
      <c r="M8" s="141">
        <f>IF(ISBLANK(L8),0,IF(ISTEXT(L8),VLOOKUP(L8,Data!$B$1:C$27,2,FALSE),VLOOKUP(RANK(L8,L$8:L$30,1),Data!$B$1:C$27,2,FALSE)))</f>
        <v>0</v>
      </c>
      <c r="N8" s="102"/>
      <c r="O8" s="141">
        <f>IF(ISBLANK(N8),0,IF(ISTEXT(N8),VLOOKUP(N8,Data!$B$1:E$27,2,FALSE),VLOOKUP(RANK(N8,N$8:N$30,1),Data!$B$1:E$27,2,FALSE)))</f>
        <v>0</v>
      </c>
      <c r="P8" s="111">
        <f>IF(R8&gt;0,RANK(R8,$R$8:$R$30),"nc")</f>
        <v>1</v>
      </c>
      <c r="Q8" s="111"/>
      <c r="R8" s="111">
        <f>SUM(U8:X8)-MIN(U8:X8)</f>
        <v>160</v>
      </c>
      <c r="S8" s="101">
        <f t="shared" ref="S8:S29" si="0">SUM(U8:X8)</f>
        <v>160</v>
      </c>
      <c r="T8" s="55">
        <f t="shared" ref="T8:T14" si="1">+M8+K8+I8+O8</f>
        <v>160</v>
      </c>
      <c r="U8" s="135">
        <f t="shared" ref="U8:U29" si="2">I8</f>
        <v>60</v>
      </c>
      <c r="V8" s="136">
        <f t="shared" ref="V8:V29" si="3">K8</f>
        <v>100</v>
      </c>
      <c r="W8" s="136">
        <f t="shared" ref="W8:W29" si="4">M8</f>
        <v>0</v>
      </c>
      <c r="X8" s="136">
        <f t="shared" ref="X8:X29" si="5">O8</f>
        <v>0</v>
      </c>
      <c r="Y8" s="137"/>
      <c r="Z8" s="138">
        <f>COUNTA(H8,J8,L8,N8,#REF!,#REF!)</f>
        <v>4</v>
      </c>
    </row>
    <row r="9" spans="1:26" ht="14.25" customHeight="1" x14ac:dyDescent="0.55000000000000004">
      <c r="A9" s="104">
        <v>2</v>
      </c>
      <c r="B9" s="103" t="s">
        <v>41</v>
      </c>
      <c r="C9" s="103">
        <v>515967261</v>
      </c>
      <c r="D9" s="104">
        <v>13.2</v>
      </c>
      <c r="E9" s="103" t="s">
        <v>43</v>
      </c>
      <c r="F9" s="104" t="s">
        <v>51</v>
      </c>
      <c r="G9" s="117" t="s">
        <v>213</v>
      </c>
      <c r="H9" s="106">
        <v>87</v>
      </c>
      <c r="I9" s="141">
        <f>IF(ISBLANK(H9),0,IF(ISTEXT(H9),VLOOKUP(H9,Data!$B$1:C$27,2,FALSE),VLOOKUP(RANK(H9,H$8:H$30,1),Data!$B$1:C$27,2,FALSE)))</f>
        <v>100</v>
      </c>
      <c r="J9" s="106">
        <v>96</v>
      </c>
      <c r="K9" s="141">
        <f>(60+51)/2</f>
        <v>55.5</v>
      </c>
      <c r="L9" s="112"/>
      <c r="M9" s="141">
        <f>IF(ISBLANK(L9),0,IF(ISTEXT(L9),VLOOKUP(L9,Data!$B$1:C$27,2,FALSE),VLOOKUP(RANK(L9,L$8:L$30,1),Data!$B$1:C$27,2,FALSE)))</f>
        <v>0</v>
      </c>
      <c r="N9" s="106"/>
      <c r="O9" s="141">
        <f>IF(ISBLANK(N9),0,IF(ISTEXT(N9),VLOOKUP(N9,Data!$B$1:E$27,2,FALSE),VLOOKUP(RANK(N9,N$8:N$30,1),Data!$B$1:E$27,2,FALSE)))</f>
        <v>0</v>
      </c>
      <c r="P9" s="111">
        <f>IF(R9&gt;0,RANK(R9,$R$8:$R$30),"nc")</f>
        <v>2</v>
      </c>
      <c r="Q9" s="111"/>
      <c r="R9" s="111">
        <f>SUM(U9:X9)-MIN(U9:X9)</f>
        <v>155.5</v>
      </c>
      <c r="S9" s="113">
        <f t="shared" si="0"/>
        <v>155.5</v>
      </c>
      <c r="T9" s="56">
        <f t="shared" si="1"/>
        <v>155.5</v>
      </c>
      <c r="U9" s="135">
        <f t="shared" si="2"/>
        <v>100</v>
      </c>
      <c r="V9" s="136">
        <f t="shared" si="3"/>
        <v>55.5</v>
      </c>
      <c r="W9" s="136">
        <f t="shared" si="4"/>
        <v>0</v>
      </c>
      <c r="X9" s="136">
        <f t="shared" si="5"/>
        <v>0</v>
      </c>
      <c r="Y9" s="137"/>
      <c r="Z9" s="138">
        <f>COUNTA(H9,J9,L9,N9,#REF!,#REF!)</f>
        <v>4</v>
      </c>
    </row>
    <row r="10" spans="1:26" ht="14.25" customHeight="1" x14ac:dyDescent="0.55000000000000004">
      <c r="A10" s="104">
        <v>3</v>
      </c>
      <c r="B10" s="103" t="s">
        <v>40</v>
      </c>
      <c r="C10" s="103">
        <v>533609284</v>
      </c>
      <c r="D10" s="104">
        <v>11</v>
      </c>
      <c r="E10" s="103" t="s">
        <v>46</v>
      </c>
      <c r="F10" s="104" t="s">
        <v>50</v>
      </c>
      <c r="G10" s="118" t="s">
        <v>176</v>
      </c>
      <c r="H10" s="106">
        <v>102</v>
      </c>
      <c r="I10" s="141">
        <f>IF(ISBLANK(H10),0,IF(ISTEXT(H10),VLOOKUP(H10,Data!$B$1:C$27,2,FALSE),VLOOKUP(RANK(H10,H$8:H$30,1),Data!$B$1:C$27,2,FALSE)))</f>
        <v>60</v>
      </c>
      <c r="J10" s="106">
        <v>94</v>
      </c>
      <c r="K10" s="141">
        <f>IF(ISBLANK(J10),0,IF(ISTEXT(J10),VLOOKUP(J10,Data!$B$1:E$27,2,FALSE),VLOOKUP(RANK(J10,J$8:J$30,1),Data!$B$1:E$27,2,FALSE)))</f>
        <v>70</v>
      </c>
      <c r="L10" s="106"/>
      <c r="M10" s="141">
        <f>IF(ISBLANK(L10),0,IF(ISTEXT(L10),VLOOKUP(L10,Data!$B$1:C$27,2,FALSE),VLOOKUP(RANK(L10,L$8:L$30,1),Data!$B$1:C$27,2,FALSE)))</f>
        <v>0</v>
      </c>
      <c r="N10" s="106"/>
      <c r="O10" s="141">
        <f>IF(ISBLANK(N10),0,IF(ISTEXT(N10),VLOOKUP(N10,Data!$B$1:E$27,2,FALSE),VLOOKUP(RANK(N10,N$8:N$30,1),Data!$B$1:E$27,2,FALSE)))</f>
        <v>0</v>
      </c>
      <c r="P10" s="111">
        <f>IF(R10&gt;0,RANK(R10,$R$8:$R$30),"nc")</f>
        <v>3</v>
      </c>
      <c r="Q10" s="111"/>
      <c r="R10" s="111">
        <f>SUM(U10:X10)-MIN(U10:X10)</f>
        <v>130</v>
      </c>
      <c r="S10" s="104">
        <f t="shared" si="0"/>
        <v>130</v>
      </c>
      <c r="T10" s="56">
        <f t="shared" si="1"/>
        <v>130</v>
      </c>
      <c r="U10" s="135">
        <f t="shared" si="2"/>
        <v>60</v>
      </c>
      <c r="V10" s="136">
        <f t="shared" si="3"/>
        <v>70</v>
      </c>
      <c r="W10" s="136">
        <f t="shared" si="4"/>
        <v>0</v>
      </c>
      <c r="X10" s="136">
        <f t="shared" si="5"/>
        <v>0</v>
      </c>
      <c r="Y10" s="137"/>
      <c r="Z10" s="138">
        <f>COUNTA(H10,J10,L10,N10,#REF!,#REF!)</f>
        <v>4</v>
      </c>
    </row>
    <row r="11" spans="1:26" ht="14.25" customHeight="1" thickBot="1" x14ac:dyDescent="0.6">
      <c r="A11" s="104">
        <v>4</v>
      </c>
      <c r="B11" s="103" t="s">
        <v>40</v>
      </c>
      <c r="C11" s="103">
        <v>533611280</v>
      </c>
      <c r="D11" s="104">
        <v>14.5</v>
      </c>
      <c r="E11" s="103" t="s">
        <v>45</v>
      </c>
      <c r="F11" s="104" t="s">
        <v>50</v>
      </c>
      <c r="G11" s="118" t="s">
        <v>176</v>
      </c>
      <c r="H11" s="106">
        <v>104</v>
      </c>
      <c r="I11" s="141">
        <f>IF(ISBLANK(H11),0,IF(ISTEXT(H11),VLOOKUP(H11,Data!$B$1:C$27,2,FALSE),VLOOKUP(RANK(H11,H$8:H$30,1),Data!$B$1:C$27,2,FALSE)))</f>
        <v>51</v>
      </c>
      <c r="J11" s="106">
        <v>96</v>
      </c>
      <c r="K11" s="141">
        <f>(60+51)/2</f>
        <v>55.5</v>
      </c>
      <c r="L11" s="112"/>
      <c r="M11" s="141">
        <f>IF(ISBLANK(L11),0,IF(ISTEXT(L11),VLOOKUP(L11,Data!$B$1:C$27,2,FALSE),VLOOKUP(RANK(L11,L$8:L$30,1),Data!$B$1:C$27,2,FALSE)))</f>
        <v>0</v>
      </c>
      <c r="N11" s="106"/>
      <c r="O11" s="141">
        <f>IF(ISBLANK(N11),0,IF(ISTEXT(N11),VLOOKUP(N11,Data!$B$1:E$27,2,FALSE),VLOOKUP(RANK(N11,N$8:N$30,1),Data!$B$1:E$27,2,FALSE)))</f>
        <v>0</v>
      </c>
      <c r="P11" s="111">
        <f>IF(R11&gt;0,RANK(R11,$R$8:$R$30),"nc")</f>
        <v>4</v>
      </c>
      <c r="Q11" s="111"/>
      <c r="R11" s="111">
        <f>SUM(U11:X11)-MIN(U11:X11)</f>
        <v>106.5</v>
      </c>
      <c r="S11" s="113">
        <f t="shared" si="0"/>
        <v>106.5</v>
      </c>
      <c r="T11" s="56">
        <f t="shared" si="1"/>
        <v>106.5</v>
      </c>
      <c r="U11" s="132">
        <f t="shared" si="2"/>
        <v>51</v>
      </c>
      <c r="V11" s="133">
        <f t="shared" si="3"/>
        <v>55.5</v>
      </c>
      <c r="W11" s="133">
        <f t="shared" si="4"/>
        <v>0</v>
      </c>
      <c r="X11" s="133">
        <f t="shared" si="5"/>
        <v>0</v>
      </c>
      <c r="Y11" s="134"/>
      <c r="Z11" s="134">
        <f>COUNTA(H11,J11,L11,N11,#REF!,#REF!)</f>
        <v>4</v>
      </c>
    </row>
    <row r="12" spans="1:26" ht="14.25" customHeight="1" x14ac:dyDescent="0.55000000000000004">
      <c r="A12" s="104">
        <v>5</v>
      </c>
      <c r="B12" s="103" t="s">
        <v>40</v>
      </c>
      <c r="C12" s="103">
        <v>533624285</v>
      </c>
      <c r="D12" s="104">
        <v>18.100000000000001</v>
      </c>
      <c r="E12" s="103" t="s">
        <v>44</v>
      </c>
      <c r="F12" s="104" t="s">
        <v>50</v>
      </c>
      <c r="G12" s="118" t="s">
        <v>176</v>
      </c>
      <c r="H12" s="106">
        <v>91</v>
      </c>
      <c r="I12" s="141">
        <f>IF(ISBLANK(H12),0,IF(ISTEXT(H12),VLOOKUP(H12,Data!$B$1:C$27,2,FALSE),VLOOKUP(RANK(H12,H$8:H$30,1),Data!$B$1:C$27,2,FALSE)))</f>
        <v>70</v>
      </c>
      <c r="J12" s="106">
        <v>111</v>
      </c>
      <c r="K12" s="141">
        <f>IF(ISBLANK(J12),0,IF(ISTEXT(J12),VLOOKUP(J12,Data!$B$1:E$27,2,FALSE),VLOOKUP(RANK(J12,J$8:J$30,1),Data!$B$1:E$27,2,FALSE)))</f>
        <v>35</v>
      </c>
      <c r="L12" s="106"/>
      <c r="M12" s="141">
        <f>IF(ISBLANK(L12),0,IF(ISTEXT(L12),VLOOKUP(L12,Data!$B$1:C$27,2,FALSE),VLOOKUP(RANK(L12,L$8:L$30,1),Data!$B$1:C$27,2,FALSE)))</f>
        <v>0</v>
      </c>
      <c r="N12" s="106"/>
      <c r="O12" s="141">
        <f>IF(ISBLANK(N12),0,IF(ISTEXT(N12),VLOOKUP(N12,Data!$B$1:E$27,2,FALSE),VLOOKUP(RANK(N12,N$8:N$30,1),Data!$B$1:E$27,2,FALSE)))</f>
        <v>0</v>
      </c>
      <c r="P12" s="111">
        <f>IF(R12&gt;0,RANK(R12,$R$8:$R$30),"nc")</f>
        <v>5</v>
      </c>
      <c r="Q12" s="111"/>
      <c r="R12" s="111">
        <f>SUM(U12:X12)-MIN(U12:X12)</f>
        <v>105</v>
      </c>
      <c r="S12" s="113">
        <f t="shared" si="0"/>
        <v>105</v>
      </c>
      <c r="T12" s="56">
        <f t="shared" si="1"/>
        <v>105</v>
      </c>
      <c r="U12" s="11">
        <f t="shared" si="2"/>
        <v>70</v>
      </c>
      <c r="V12" s="11">
        <f t="shared" si="3"/>
        <v>35</v>
      </c>
      <c r="W12" s="11">
        <f t="shared" si="4"/>
        <v>0</v>
      </c>
      <c r="X12" s="11">
        <f t="shared" si="5"/>
        <v>0</v>
      </c>
      <c r="Z12" s="54">
        <f>COUNTA(H12,J12,L12,N12,#REF!,#REF!)</f>
        <v>4</v>
      </c>
    </row>
    <row r="13" spans="1:26" ht="14.25" customHeight="1" x14ac:dyDescent="0.55000000000000004">
      <c r="A13" s="104">
        <v>6</v>
      </c>
      <c r="B13" s="103" t="s">
        <v>41</v>
      </c>
      <c r="C13" s="103">
        <v>528130309</v>
      </c>
      <c r="D13" s="104">
        <v>28.5</v>
      </c>
      <c r="E13" s="103" t="s">
        <v>220</v>
      </c>
      <c r="F13" s="104" t="s">
        <v>50</v>
      </c>
      <c r="G13" s="117" t="s">
        <v>213</v>
      </c>
      <c r="H13" s="106">
        <v>117</v>
      </c>
      <c r="I13" s="141">
        <f>IF(ISBLANK(H13),0,IF(ISTEXT(H13),VLOOKUP(H13,Data!$B$1:C$27,2,FALSE),VLOOKUP(RANK(H13,H$8:H$30,1),Data!$B$1:C$27,2,FALSE)))</f>
        <v>35</v>
      </c>
      <c r="J13" s="106">
        <v>107</v>
      </c>
      <c r="K13" s="141">
        <f>IF(ISBLANK(J13),0,IF(ISTEXT(J13),VLOOKUP(J13,Data!$B$1:E$27,2,FALSE),VLOOKUP(RANK(J13,J$8:J$30,1),Data!$B$1:E$27,2,FALSE)))</f>
        <v>43</v>
      </c>
      <c r="L13" s="112"/>
      <c r="M13" s="141">
        <f>IF(ISBLANK(L13),0,IF(ISTEXT(L13),VLOOKUP(L13,Data!$B$1:C$27,2,FALSE),VLOOKUP(RANK(L13,L$8:L$30,1),Data!$B$1:C$27,2,FALSE)))</f>
        <v>0</v>
      </c>
      <c r="N13" s="106"/>
      <c r="O13" s="141">
        <f>IF(ISBLANK(N13),0,IF(ISTEXT(N13),VLOOKUP(N13,Data!$B$1:E$27,2,FALSE),VLOOKUP(RANK(N13,N$8:N$30,1),Data!$B$1:E$27,2,FALSE)))</f>
        <v>0</v>
      </c>
      <c r="P13" s="111">
        <f>IF(R13&gt;0,RANK(R13,$R$8:$R$30),"nc")</f>
        <v>6</v>
      </c>
      <c r="Q13" s="111"/>
      <c r="R13" s="111">
        <f>SUM(U13:X13)-MIN(U13:X13)</f>
        <v>78</v>
      </c>
      <c r="S13" s="113">
        <f t="shared" si="0"/>
        <v>78</v>
      </c>
      <c r="T13" s="56">
        <f t="shared" si="1"/>
        <v>78</v>
      </c>
      <c r="U13" s="11">
        <f t="shared" si="2"/>
        <v>35</v>
      </c>
      <c r="V13" s="11">
        <f t="shared" si="3"/>
        <v>43</v>
      </c>
      <c r="W13" s="11">
        <f t="shared" si="4"/>
        <v>0</v>
      </c>
      <c r="X13" s="11">
        <f t="shared" si="5"/>
        <v>0</v>
      </c>
      <c r="Z13" s="54">
        <f>COUNTA(H13,J13,L13,N13,#REF!,#REF!)</f>
        <v>4</v>
      </c>
    </row>
    <row r="14" spans="1:26" ht="14.25" customHeight="1" x14ac:dyDescent="0.55000000000000004">
      <c r="A14" s="104">
        <v>7</v>
      </c>
      <c r="B14" s="103" t="s">
        <v>42</v>
      </c>
      <c r="C14" s="103">
        <v>48322276</v>
      </c>
      <c r="D14" s="104">
        <v>20</v>
      </c>
      <c r="E14" s="103" t="s">
        <v>47</v>
      </c>
      <c r="F14" s="104" t="s">
        <v>51</v>
      </c>
      <c r="G14" s="120" t="s">
        <v>181</v>
      </c>
      <c r="H14" s="106">
        <v>106</v>
      </c>
      <c r="I14" s="141">
        <f>IF(ISBLANK(H14),0,IF(ISTEXT(H14),VLOOKUP(H14,Data!$B$1:C$27,2,FALSE),VLOOKUP(RANK(H14,H$8:H$30,1),Data!$B$1:C$27,2,FALSE)))</f>
        <v>43</v>
      </c>
      <c r="J14" s="106">
        <v>117</v>
      </c>
      <c r="K14" s="141">
        <f>IF(ISBLANK(J14),0,IF(ISTEXT(J14),VLOOKUP(J14,Data!$B$1:E$27,2,FALSE),VLOOKUP(RANK(J14,J$8:J$30,1),Data!$B$1:E$27,2,FALSE)))</f>
        <v>31</v>
      </c>
      <c r="L14" s="112"/>
      <c r="M14" s="141">
        <f>IF(ISBLANK(L14),0,IF(ISTEXT(L14),VLOOKUP(L14,Data!$B$1:C$27,2,FALSE),VLOOKUP(RANK(L14,L$8:L$30,1),Data!$B$1:C$27,2,FALSE)))</f>
        <v>0</v>
      </c>
      <c r="N14" s="106"/>
      <c r="O14" s="141">
        <f>IF(ISBLANK(N14),0,IF(ISTEXT(N14),VLOOKUP(N14,Data!$B$1:E$27,2,FALSE),VLOOKUP(RANK(N14,N$8:N$30,1),Data!$B$1:E$27,2,FALSE)))</f>
        <v>0</v>
      </c>
      <c r="P14" s="111">
        <f>IF(R14&gt;0,RANK(R14,$R$8:$R$30),"nc")</f>
        <v>7</v>
      </c>
      <c r="Q14" s="111"/>
      <c r="R14" s="111">
        <f>SUM(U14:X14)-MIN(U14:X14)</f>
        <v>74</v>
      </c>
      <c r="S14" s="104">
        <f t="shared" si="0"/>
        <v>74</v>
      </c>
      <c r="T14" s="56">
        <f t="shared" si="1"/>
        <v>74</v>
      </c>
      <c r="U14" s="11">
        <f t="shared" si="2"/>
        <v>43</v>
      </c>
      <c r="V14" s="11">
        <f t="shared" si="3"/>
        <v>31</v>
      </c>
      <c r="W14" s="11">
        <f t="shared" si="4"/>
        <v>0</v>
      </c>
      <c r="X14" s="11">
        <f t="shared" si="5"/>
        <v>0</v>
      </c>
      <c r="Z14" s="54">
        <f>COUNTA(H14,J14,L14,N14,#REF!,#REF!)</f>
        <v>4</v>
      </c>
    </row>
    <row r="15" spans="1:26" ht="14.25" customHeight="1" x14ac:dyDescent="0.55000000000000004">
      <c r="A15" s="104">
        <v>8</v>
      </c>
      <c r="B15" s="103"/>
      <c r="C15" s="103"/>
      <c r="D15" s="104"/>
      <c r="E15" s="103"/>
      <c r="F15" s="104"/>
      <c r="G15" s="105"/>
      <c r="H15" s="106"/>
      <c r="I15" s="141">
        <f>IF(ISBLANK(H15),0,IF(ISTEXT(H15),VLOOKUP(H15,Data!$B$1:C$27,2,FALSE),VLOOKUP(RANK(H15,H$8:H$30,1),Data!$B$1:C$27,2,FALSE)))</f>
        <v>0</v>
      </c>
      <c r="J15" s="106">
        <v>138</v>
      </c>
      <c r="K15" s="141">
        <f>IF(ISBLANK(J15),0,IF(ISTEXT(J15),VLOOKUP(J15,Data!$B$1:E$27,2,FALSE),VLOOKUP(RANK(J15,J$8:J$30,1),Data!$B$1:E$27,2,FALSE)))</f>
        <v>26</v>
      </c>
      <c r="L15" s="112"/>
      <c r="M15" s="141">
        <f>IF(ISBLANK(L15),0,IF(ISTEXT(L15),VLOOKUP(L15,Data!$B$1:C$27,2,FALSE),VLOOKUP(RANK(L15,L$8:L$30,1),Data!$B$1:C$27,2,FALSE)))</f>
        <v>0</v>
      </c>
      <c r="N15" s="106"/>
      <c r="O15" s="141">
        <f>IF(ISBLANK(N15),0,IF(ISTEXT(N15),VLOOKUP(N15,Data!$B$1:E$27,2,FALSE),VLOOKUP(RANK(N15,N$8:N$30,1),Data!$B$1:E$27,2,FALSE)))</f>
        <v>0</v>
      </c>
      <c r="P15" s="111">
        <f>IF(R15&gt;0,RANK(R15,$R$8:$R$30),"nc")</f>
        <v>8</v>
      </c>
      <c r="Q15" s="111"/>
      <c r="R15" s="111">
        <f>SUM(U15:X15)-MIN(U15:X15)</f>
        <v>26</v>
      </c>
      <c r="S15" s="113">
        <f t="shared" si="0"/>
        <v>26</v>
      </c>
      <c r="T15" s="56">
        <f t="shared" ref="T15:T29" si="6">+M15+K15+I15+O15</f>
        <v>26</v>
      </c>
      <c r="U15" s="11">
        <f t="shared" si="2"/>
        <v>0</v>
      </c>
      <c r="V15" s="11">
        <f t="shared" si="3"/>
        <v>26</v>
      </c>
      <c r="W15" s="11">
        <f t="shared" si="4"/>
        <v>0</v>
      </c>
      <c r="X15" s="11">
        <f t="shared" si="5"/>
        <v>0</v>
      </c>
      <c r="Z15" s="1">
        <f>COUNTA(H15,J15,L15,N15,#REF!,#REF!)</f>
        <v>3</v>
      </c>
    </row>
    <row r="16" spans="1:26" ht="14.25" customHeight="1" x14ac:dyDescent="0.55000000000000004">
      <c r="A16" s="104">
        <v>9</v>
      </c>
      <c r="B16" s="103"/>
      <c r="C16" s="103"/>
      <c r="D16" s="104"/>
      <c r="E16" s="103"/>
      <c r="F16" s="104"/>
      <c r="G16" s="105"/>
      <c r="H16" s="106"/>
      <c r="I16" s="141">
        <f>IF(ISBLANK(H16),0,IF(ISTEXT(H16),VLOOKUP(H16,Data!$B$1:C$27,2,FALSE),VLOOKUP(RANK(H16,H$8:H$30,1),Data!$B$1:C$27,2,FALSE)))</f>
        <v>0</v>
      </c>
      <c r="J16" s="106"/>
      <c r="K16" s="141">
        <f>IF(ISBLANK(J16),0,IF(ISTEXT(J16),VLOOKUP(J16,Data!$B$1:E$27,2,FALSE),VLOOKUP(RANK(J16,J$8:J$30,1),Data!$B$1:E$27,2,FALSE)))</f>
        <v>0</v>
      </c>
      <c r="L16" s="112"/>
      <c r="M16" s="141">
        <f>IF(ISBLANK(L16),0,IF(ISTEXT(L16),VLOOKUP(L16,Data!$B$1:C$27,2,FALSE),VLOOKUP(RANK(L16,L$8:L$30,1),Data!$B$1:C$27,2,FALSE)))</f>
        <v>0</v>
      </c>
      <c r="N16" s="106"/>
      <c r="O16" s="141">
        <f>IF(ISBLANK(N16),0,IF(ISTEXT(N16),VLOOKUP(N16,Data!$B$1:E$27,2,FALSE),VLOOKUP(RANK(N16,N$8:N$30,1),Data!$B$1:E$27,2,FALSE)))</f>
        <v>0</v>
      </c>
      <c r="P16" s="111" t="str">
        <f t="shared" ref="P16:P29" si="7">IF(R16&gt;0,RANK(R16,$R$8:$R$30),"nc")</f>
        <v>nc</v>
      </c>
      <c r="Q16" s="111"/>
      <c r="R16" s="111">
        <f t="shared" ref="R16:R29" si="8">SUM(U16:X16)-MIN(U16:X16)</f>
        <v>0</v>
      </c>
      <c r="S16" s="113">
        <f t="shared" si="0"/>
        <v>0</v>
      </c>
      <c r="T16" s="56">
        <f t="shared" si="6"/>
        <v>0</v>
      </c>
      <c r="U16" s="11">
        <f t="shared" si="2"/>
        <v>0</v>
      </c>
      <c r="V16" s="11">
        <f t="shared" si="3"/>
        <v>0</v>
      </c>
      <c r="W16" s="11">
        <f t="shared" si="4"/>
        <v>0</v>
      </c>
      <c r="X16" s="11">
        <f t="shared" si="5"/>
        <v>0</v>
      </c>
      <c r="Z16" s="54">
        <f>COUNTA(H16,J16,L16,N16,#REF!,#REF!)</f>
        <v>2</v>
      </c>
    </row>
    <row r="17" spans="1:26" ht="14.25" customHeight="1" x14ac:dyDescent="0.55000000000000004">
      <c r="A17" s="104">
        <v>10</v>
      </c>
      <c r="B17" s="103"/>
      <c r="C17" s="103"/>
      <c r="D17" s="104"/>
      <c r="E17" s="103"/>
      <c r="F17" s="104"/>
      <c r="G17" s="105"/>
      <c r="H17" s="106"/>
      <c r="I17" s="141">
        <f>IF(ISBLANK(H17),0,SUMIF(#REF!,#REF!,Points)/COUNTIF(#REF!,#REF!))</f>
        <v>0</v>
      </c>
      <c r="J17" s="106"/>
      <c r="K17" s="141">
        <f>IF(ISBLANK(J17),0,IF(ISTEXT(J17),VLOOKUP(J17,Data!$B$1:E$27,2,FALSE),VLOOKUP(RANK(J17,J$8:J$30,1),Data!$B$1:E$27,2,FALSE)))</f>
        <v>0</v>
      </c>
      <c r="L17" s="112"/>
      <c r="M17" s="141">
        <f>IF(ISBLANK(L17),0,IF(ISTEXT(L17),VLOOKUP(L17,Data!$B$1:C$27,2,FALSE),VLOOKUP(RANK(L17,L$8:L$30,1),Data!$B$1:C$27,2,FALSE)))</f>
        <v>0</v>
      </c>
      <c r="N17" s="106"/>
      <c r="O17" s="141">
        <f>IF(ISBLANK(N17),0,IF(ISTEXT(N17),VLOOKUP(N17,Data!$B$1:E$27,2,FALSE),VLOOKUP(RANK(N17,N$8:N$30,1),Data!$B$1:E$27,2,FALSE)))</f>
        <v>0</v>
      </c>
      <c r="P17" s="111" t="str">
        <f t="shared" si="7"/>
        <v>nc</v>
      </c>
      <c r="Q17" s="111"/>
      <c r="R17" s="111">
        <f t="shared" si="8"/>
        <v>0</v>
      </c>
      <c r="S17" s="113">
        <f t="shared" si="0"/>
        <v>0</v>
      </c>
      <c r="T17" s="56">
        <f t="shared" si="6"/>
        <v>0</v>
      </c>
      <c r="U17" s="11">
        <f t="shared" si="2"/>
        <v>0</v>
      </c>
      <c r="V17" s="11">
        <f t="shared" si="3"/>
        <v>0</v>
      </c>
      <c r="W17" s="11">
        <f t="shared" si="4"/>
        <v>0</v>
      </c>
      <c r="X17" s="11">
        <f t="shared" si="5"/>
        <v>0</v>
      </c>
      <c r="Z17" s="54">
        <f>COUNTA(H17,J17,L17,N17,#REF!,#REF!)</f>
        <v>2</v>
      </c>
    </row>
    <row r="18" spans="1:26" ht="14.25" customHeight="1" x14ac:dyDescent="0.55000000000000004">
      <c r="A18" s="104">
        <v>11</v>
      </c>
      <c r="B18" s="103"/>
      <c r="C18" s="103"/>
      <c r="D18" s="104"/>
      <c r="E18" s="103"/>
      <c r="F18" s="104"/>
      <c r="G18" s="105"/>
      <c r="H18" s="106"/>
      <c r="I18" s="141">
        <f>IF(ISBLANK(H18),0,SUMIF(#REF!,#REF!,Points)/COUNTIF(#REF!,#REF!))</f>
        <v>0</v>
      </c>
      <c r="J18" s="106"/>
      <c r="K18" s="141">
        <f>IF(ISBLANK(J18),0,IF(ISTEXT(J18),VLOOKUP(J18,Data!$B$1:E$27,2,FALSE),VLOOKUP(RANK(J18,J$8:J$30,1),Data!$B$1:E$27,2,FALSE)))</f>
        <v>0</v>
      </c>
      <c r="L18" s="106"/>
      <c r="M18" s="141">
        <f>IF(ISBLANK(L18),0,IF(ISTEXT(L18),VLOOKUP(L18,Data!$B$1:C$27,2,FALSE),VLOOKUP(RANK(L18,L$8:L$30,1),Data!$B$1:C$27,2,FALSE)))</f>
        <v>0</v>
      </c>
      <c r="N18" s="106"/>
      <c r="O18" s="141">
        <f>IF(ISBLANK(N18),0,IF(ISTEXT(N18),VLOOKUP(N18,Data!$B$1:E$27,2,FALSE),VLOOKUP(RANK(N18,N$8:N$30,1),Data!$B$1:E$27,2,FALSE)))</f>
        <v>0</v>
      </c>
      <c r="P18" s="111" t="str">
        <f t="shared" si="7"/>
        <v>nc</v>
      </c>
      <c r="Q18" s="111"/>
      <c r="R18" s="111">
        <f t="shared" si="8"/>
        <v>0</v>
      </c>
      <c r="S18" s="113">
        <f t="shared" si="0"/>
        <v>0</v>
      </c>
      <c r="T18" s="56">
        <f t="shared" si="6"/>
        <v>0</v>
      </c>
      <c r="U18" s="11">
        <f t="shared" si="2"/>
        <v>0</v>
      </c>
      <c r="V18" s="11">
        <f t="shared" si="3"/>
        <v>0</v>
      </c>
      <c r="W18" s="11">
        <f t="shared" si="4"/>
        <v>0</v>
      </c>
      <c r="X18" s="11">
        <f t="shared" si="5"/>
        <v>0</v>
      </c>
      <c r="Z18" s="1">
        <f>COUNTA(H18,J18,L18,N18,#REF!,#REF!)</f>
        <v>2</v>
      </c>
    </row>
    <row r="19" spans="1:26" ht="14.25" customHeight="1" x14ac:dyDescent="0.55000000000000004">
      <c r="A19" s="104">
        <v>12</v>
      </c>
      <c r="B19" s="103"/>
      <c r="C19" s="103"/>
      <c r="D19" s="104"/>
      <c r="E19" s="103"/>
      <c r="F19" s="104"/>
      <c r="G19" s="105"/>
      <c r="H19" s="106"/>
      <c r="I19" s="141">
        <f>IF(ISBLANK(H19),0,SUMIF(#REF!,#REF!,Points)/COUNTIF(#REF!,#REF!))</f>
        <v>0</v>
      </c>
      <c r="J19" s="106"/>
      <c r="K19" s="141">
        <f>IF(ISBLANK(J19),0,IF(ISTEXT(J19),VLOOKUP(J19,Data!$B$1:E$27,2,FALSE),VLOOKUP(RANK(J19,J$8:J$30,1),Data!$B$1:E$27,2,FALSE)))</f>
        <v>0</v>
      </c>
      <c r="L19" s="106"/>
      <c r="M19" s="141">
        <f>IF(ISBLANK(L19),0,IF(ISTEXT(L19),VLOOKUP(L19,Data!$B$1:C$27,2,FALSE),VLOOKUP(RANK(L19,L$8:L$30,1),Data!$B$1:C$27,2,FALSE)))</f>
        <v>0</v>
      </c>
      <c r="N19" s="106"/>
      <c r="O19" s="141">
        <f>IF(ISBLANK(N19),0,IF(ISTEXT(N19),VLOOKUP(N19,Data!$B$1:E$27,2,FALSE),VLOOKUP(RANK(N19,N$8:N$30,1),Data!$B$1:E$27,2,FALSE)))</f>
        <v>0</v>
      </c>
      <c r="P19" s="111" t="str">
        <f t="shared" si="7"/>
        <v>nc</v>
      </c>
      <c r="Q19" s="111"/>
      <c r="R19" s="111">
        <f t="shared" si="8"/>
        <v>0</v>
      </c>
      <c r="S19" s="113">
        <f t="shared" si="0"/>
        <v>0</v>
      </c>
      <c r="T19" s="56">
        <f t="shared" si="6"/>
        <v>0</v>
      </c>
      <c r="U19" s="11">
        <f t="shared" si="2"/>
        <v>0</v>
      </c>
      <c r="V19" s="11">
        <f t="shared" si="3"/>
        <v>0</v>
      </c>
      <c r="W19" s="11">
        <f t="shared" si="4"/>
        <v>0</v>
      </c>
      <c r="X19" s="11">
        <f t="shared" si="5"/>
        <v>0</v>
      </c>
      <c r="Z19" s="1">
        <f>COUNTA(H19,J19,L19,N19,#REF!,#REF!)</f>
        <v>2</v>
      </c>
    </row>
    <row r="20" spans="1:26" ht="14.25" customHeight="1" x14ac:dyDescent="0.55000000000000004">
      <c r="A20" s="104">
        <v>13</v>
      </c>
      <c r="B20" s="103"/>
      <c r="C20" s="103"/>
      <c r="D20" s="104"/>
      <c r="E20" s="103"/>
      <c r="F20" s="104"/>
      <c r="G20" s="105"/>
      <c r="H20" s="106"/>
      <c r="I20" s="141">
        <f>IF(ISBLANK(H20),0,SUMIF(#REF!,#REF!,Points)/COUNTIF(#REF!,#REF!))</f>
        <v>0</v>
      </c>
      <c r="J20" s="106"/>
      <c r="K20" s="141">
        <f>IF(ISBLANK(J20),0,IF(ISTEXT(J20),VLOOKUP(J20,Data!$B$1:E$27,2,FALSE),VLOOKUP(RANK(J20,J$8:J$30,1),Data!$B$1:E$27,2,FALSE)))</f>
        <v>0</v>
      </c>
      <c r="L20" s="106"/>
      <c r="M20" s="141">
        <f>IF(ISBLANK(L20),0,IF(ISTEXT(L20),VLOOKUP(L20,Data!$B$1:C$27,2,FALSE),VLOOKUP(RANK(L20,L$8:L$30,1),Data!$B$1:C$27,2,FALSE)))</f>
        <v>0</v>
      </c>
      <c r="N20" s="106"/>
      <c r="O20" s="141">
        <f>IF(ISBLANK(N20),0,IF(ISTEXT(N20),VLOOKUP(N20,Data!$B$1:E$27,2,FALSE),VLOOKUP(RANK(N20,N$8:N$30,1),Data!$B$1:E$27,2,FALSE)))</f>
        <v>0</v>
      </c>
      <c r="P20" s="111" t="str">
        <f t="shared" si="7"/>
        <v>nc</v>
      </c>
      <c r="Q20" s="111"/>
      <c r="R20" s="111">
        <f t="shared" si="8"/>
        <v>0</v>
      </c>
      <c r="S20" s="113">
        <f t="shared" si="0"/>
        <v>0</v>
      </c>
      <c r="T20" s="56">
        <f t="shared" si="6"/>
        <v>0</v>
      </c>
      <c r="U20" s="11">
        <f t="shared" si="2"/>
        <v>0</v>
      </c>
      <c r="V20" s="11">
        <f t="shared" si="3"/>
        <v>0</v>
      </c>
      <c r="W20" s="11">
        <f t="shared" si="4"/>
        <v>0</v>
      </c>
      <c r="X20" s="11">
        <f t="shared" si="5"/>
        <v>0</v>
      </c>
      <c r="Z20" s="1">
        <f>COUNTA(H20,J20,L20,N20,#REF!,#REF!)</f>
        <v>2</v>
      </c>
    </row>
    <row r="21" spans="1:26" ht="14.25" customHeight="1" x14ac:dyDescent="0.55000000000000004">
      <c r="A21" s="104">
        <v>14</v>
      </c>
      <c r="B21" s="103"/>
      <c r="C21" s="103"/>
      <c r="D21" s="104"/>
      <c r="E21" s="103"/>
      <c r="F21" s="104"/>
      <c r="G21" s="105"/>
      <c r="H21" s="106"/>
      <c r="I21" s="141">
        <f>IF(ISBLANK(H21),0,SUMIF(#REF!,#REF!,Points)/COUNTIF(#REF!,#REF!))</f>
        <v>0</v>
      </c>
      <c r="J21" s="106"/>
      <c r="K21" s="141">
        <f>IF(ISBLANK(J21),0,IF(ISTEXT(J21),VLOOKUP(J21,Data!$B$1:E$27,2,FALSE),VLOOKUP(RANK(J21,J$8:J$30,1),Data!$B$1:E$27,2,FALSE)))</f>
        <v>0</v>
      </c>
      <c r="L21" s="106"/>
      <c r="M21" s="141">
        <f>IF(ISBLANK(L21),0,IF(ISTEXT(L21),VLOOKUP(L21,Data!$B$1:C$27,2,FALSE),VLOOKUP(RANK(L21,L$8:L$30,1),Data!$B$1:C$27,2,FALSE)))</f>
        <v>0</v>
      </c>
      <c r="N21" s="106"/>
      <c r="O21" s="141">
        <f>IF(ISBLANK(N21),0,IF(ISTEXT(N21),VLOOKUP(N21,Data!$B$1:E$27,2,FALSE),VLOOKUP(RANK(N21,N$8:N$30,1),Data!$B$1:E$27,2,FALSE)))</f>
        <v>0</v>
      </c>
      <c r="P21" s="111" t="str">
        <f t="shared" si="7"/>
        <v>nc</v>
      </c>
      <c r="Q21" s="111"/>
      <c r="R21" s="111">
        <f t="shared" si="8"/>
        <v>0</v>
      </c>
      <c r="S21" s="113">
        <f t="shared" si="0"/>
        <v>0</v>
      </c>
      <c r="T21" s="56">
        <f t="shared" si="6"/>
        <v>0</v>
      </c>
      <c r="U21" s="11">
        <f t="shared" si="2"/>
        <v>0</v>
      </c>
      <c r="V21" s="11">
        <f t="shared" si="3"/>
        <v>0</v>
      </c>
      <c r="W21" s="11">
        <f t="shared" si="4"/>
        <v>0</v>
      </c>
      <c r="X21" s="11">
        <f t="shared" si="5"/>
        <v>0</v>
      </c>
      <c r="Z21" s="1">
        <f>COUNTA(H21,J21,L21,N21,#REF!,#REF!)</f>
        <v>2</v>
      </c>
    </row>
    <row r="22" spans="1:26" ht="14.25" customHeight="1" x14ac:dyDescent="0.55000000000000004">
      <c r="A22" s="104">
        <v>15</v>
      </c>
      <c r="B22" s="107"/>
      <c r="C22" s="107"/>
      <c r="D22" s="108"/>
      <c r="E22" s="107"/>
      <c r="F22" s="108"/>
      <c r="G22" s="109"/>
      <c r="H22" s="110"/>
      <c r="I22" s="141">
        <f>IF(ISBLANK(H22),0,SUMIF(#REF!,#REF!,Points)/COUNTIF(#REF!,#REF!))</f>
        <v>0</v>
      </c>
      <c r="J22" s="110"/>
      <c r="K22" s="141">
        <f>IF(ISBLANK(J22),0,IF(ISTEXT(J22),VLOOKUP(J22,Data!$B$1:E$27,2,FALSE),VLOOKUP(RANK(J22,J$8:J$30,1),Data!$B$1:E$27,2,FALSE)))</f>
        <v>0</v>
      </c>
      <c r="L22" s="110"/>
      <c r="M22" s="141">
        <f>IF(ISBLANK(L22),0,IF(ISTEXT(L22),VLOOKUP(L22,Data!$B$1:C$27,2,FALSE),VLOOKUP(RANK(L22,L$8:L$30,1),Data!$B$1:C$27,2,FALSE)))</f>
        <v>0</v>
      </c>
      <c r="N22" s="110"/>
      <c r="O22" s="141">
        <f>IF(ISBLANK(N22),0,IF(ISTEXT(N22),VLOOKUP(N22,Data!$B$1:E$27,2,FALSE),VLOOKUP(RANK(N22,N$8:N$30,1),Data!$B$1:E$27,2,FALSE)))</f>
        <v>0</v>
      </c>
      <c r="P22" s="111" t="str">
        <f t="shared" si="7"/>
        <v>nc</v>
      </c>
      <c r="Q22" s="111"/>
      <c r="R22" s="111">
        <f t="shared" si="8"/>
        <v>0</v>
      </c>
      <c r="S22" s="113">
        <f t="shared" si="0"/>
        <v>0</v>
      </c>
      <c r="T22" s="56">
        <f t="shared" si="6"/>
        <v>0</v>
      </c>
      <c r="U22" s="11">
        <f t="shared" si="2"/>
        <v>0</v>
      </c>
      <c r="V22" s="11">
        <f t="shared" si="3"/>
        <v>0</v>
      </c>
      <c r="W22" s="11">
        <f t="shared" si="4"/>
        <v>0</v>
      </c>
      <c r="X22" s="11">
        <f t="shared" si="5"/>
        <v>0</v>
      </c>
      <c r="Z22" s="1">
        <f>COUNTA(H22,J22,L22,N22,#REF!,#REF!)</f>
        <v>2</v>
      </c>
    </row>
    <row r="23" spans="1:26" ht="14.25" customHeight="1" x14ac:dyDescent="0.55000000000000004">
      <c r="A23" s="104">
        <v>16</v>
      </c>
      <c r="B23" s="107"/>
      <c r="C23" s="107"/>
      <c r="D23" s="108"/>
      <c r="E23" s="107"/>
      <c r="F23" s="108"/>
      <c r="G23" s="109"/>
      <c r="H23" s="110"/>
      <c r="I23" s="141">
        <f>IF(ISBLANK(H23),0,SUMIF(#REF!,#REF!,Points)/COUNTIF(#REF!,#REF!))</f>
        <v>0</v>
      </c>
      <c r="J23" s="110"/>
      <c r="K23" s="141">
        <f>IF(ISBLANK(J23),0,IF(ISTEXT(J23),VLOOKUP(J23,Data!$B$1:E$27,2,FALSE),VLOOKUP(RANK(J23,J$8:J$30,1),Data!$B$1:E$27,2,FALSE)))</f>
        <v>0</v>
      </c>
      <c r="L23" s="110"/>
      <c r="M23" s="141">
        <f>IF(ISBLANK(L23),0,IF(ISTEXT(L23),VLOOKUP(L23,Data!$B$1:C$27,2,FALSE),VLOOKUP(RANK(L23,L$8:L$30,1),Data!$B$1:C$27,2,FALSE)))</f>
        <v>0</v>
      </c>
      <c r="N23" s="110"/>
      <c r="O23" s="141">
        <f>IF(ISBLANK(N23),0,IF(ISTEXT(N23),VLOOKUP(N23,Data!$B$1:E$27,2,FALSE),VLOOKUP(RANK(N23,N$8:N$30,1),Data!$B$1:E$27,2,FALSE)))</f>
        <v>0</v>
      </c>
      <c r="P23" s="111" t="str">
        <f t="shared" si="7"/>
        <v>nc</v>
      </c>
      <c r="Q23" s="111"/>
      <c r="R23" s="111">
        <f t="shared" si="8"/>
        <v>0</v>
      </c>
      <c r="S23" s="113">
        <f t="shared" si="0"/>
        <v>0</v>
      </c>
      <c r="T23" s="56">
        <f t="shared" si="6"/>
        <v>0</v>
      </c>
      <c r="U23" s="11">
        <f t="shared" si="2"/>
        <v>0</v>
      </c>
      <c r="V23" s="11">
        <f t="shared" si="3"/>
        <v>0</v>
      </c>
      <c r="W23" s="11">
        <f t="shared" si="4"/>
        <v>0</v>
      </c>
      <c r="X23" s="11">
        <f t="shared" si="5"/>
        <v>0</v>
      </c>
      <c r="Z23" s="1">
        <f>COUNTA(H23,J23,L23,N23,#REF!,#REF!)</f>
        <v>2</v>
      </c>
    </row>
    <row r="24" spans="1:26" ht="14.25" customHeight="1" x14ac:dyDescent="0.55000000000000004">
      <c r="A24" s="104">
        <v>17</v>
      </c>
      <c r="B24" s="107"/>
      <c r="C24" s="107"/>
      <c r="D24" s="108"/>
      <c r="E24" s="107"/>
      <c r="F24" s="108"/>
      <c r="G24" s="109"/>
      <c r="H24" s="110"/>
      <c r="I24" s="141">
        <f>IF(ISBLANK(H24),0,SUMIF(#REF!,#REF!,Points)/COUNTIF(#REF!,#REF!))</f>
        <v>0</v>
      </c>
      <c r="J24" s="110"/>
      <c r="K24" s="141">
        <f>IF(ISBLANK(J24),0,IF(ISTEXT(J24),VLOOKUP(J24,Data!$B$1:E$27,2,FALSE),VLOOKUP(RANK(J24,J$8:J$30,1),Data!$B$1:E$27,2,FALSE)))</f>
        <v>0</v>
      </c>
      <c r="L24" s="110"/>
      <c r="M24" s="141">
        <f>IF(ISBLANK(L24),0,IF(ISTEXT(L24),VLOOKUP(L24,Data!$B$1:C$27,2,FALSE),VLOOKUP(RANK(L24,L$8:L$30,1),Data!$B$1:C$27,2,FALSE)))</f>
        <v>0</v>
      </c>
      <c r="N24" s="110"/>
      <c r="O24" s="141">
        <f>IF(ISBLANK(N24),0,IF(ISTEXT(N24),VLOOKUP(N24,Data!$B$1:E$27,2,FALSE),VLOOKUP(RANK(N24,N$8:N$30,1),Data!$B$1:E$27,2,FALSE)))</f>
        <v>0</v>
      </c>
      <c r="P24" s="111" t="str">
        <f t="shared" si="7"/>
        <v>nc</v>
      </c>
      <c r="Q24" s="111"/>
      <c r="R24" s="111">
        <f t="shared" si="8"/>
        <v>0</v>
      </c>
      <c r="S24" s="113">
        <f t="shared" si="0"/>
        <v>0</v>
      </c>
      <c r="T24" s="56">
        <f t="shared" si="6"/>
        <v>0</v>
      </c>
      <c r="U24" s="11">
        <f t="shared" si="2"/>
        <v>0</v>
      </c>
      <c r="V24" s="11">
        <f t="shared" si="3"/>
        <v>0</v>
      </c>
      <c r="W24" s="11">
        <f t="shared" si="4"/>
        <v>0</v>
      </c>
      <c r="X24" s="11">
        <f t="shared" si="5"/>
        <v>0</v>
      </c>
      <c r="Z24" s="1">
        <f>COUNTA(H24,J24,L24,N24,#REF!,#REF!)</f>
        <v>2</v>
      </c>
    </row>
    <row r="25" spans="1:26" ht="14.25" customHeight="1" x14ac:dyDescent="0.55000000000000004">
      <c r="A25" s="104">
        <v>18</v>
      </c>
      <c r="B25" s="107"/>
      <c r="C25" s="107"/>
      <c r="D25" s="108"/>
      <c r="E25" s="107"/>
      <c r="F25" s="108"/>
      <c r="G25" s="109"/>
      <c r="H25" s="110"/>
      <c r="I25" s="141">
        <f>IF(ISBLANK(H25),0,SUMIF(#REF!,#REF!,Points)/COUNTIF(#REF!,#REF!))</f>
        <v>0</v>
      </c>
      <c r="J25" s="110"/>
      <c r="K25" s="141">
        <f>IF(ISBLANK(J25),0,IF(ISTEXT(J25),VLOOKUP(J25,Data!$B$1:E$27,2,FALSE),VLOOKUP(RANK(J25,J$8:J$30,1),Data!$B$1:E$27,2,FALSE)))</f>
        <v>0</v>
      </c>
      <c r="L25" s="110"/>
      <c r="M25" s="141">
        <f>IF(ISBLANK(L25),0,IF(ISTEXT(L25),VLOOKUP(L25,Data!$B$1:C$27,2,FALSE),VLOOKUP(RANK(L25,L$8:L$30,1),Data!$B$1:C$27,2,FALSE)))</f>
        <v>0</v>
      </c>
      <c r="N25" s="110"/>
      <c r="O25" s="141">
        <f>IF(ISBLANK(N25),0,IF(ISTEXT(N25),VLOOKUP(N25,Data!$B$1:E$27,2,FALSE),VLOOKUP(RANK(N25,N$8:N$30,1),Data!$B$1:E$27,2,FALSE)))</f>
        <v>0</v>
      </c>
      <c r="P25" s="111" t="str">
        <f t="shared" si="7"/>
        <v>nc</v>
      </c>
      <c r="Q25" s="111"/>
      <c r="R25" s="111">
        <f t="shared" si="8"/>
        <v>0</v>
      </c>
      <c r="S25" s="113">
        <f t="shared" si="0"/>
        <v>0</v>
      </c>
      <c r="T25" s="56">
        <f t="shared" si="6"/>
        <v>0</v>
      </c>
      <c r="U25" s="11">
        <f t="shared" si="2"/>
        <v>0</v>
      </c>
      <c r="V25" s="11">
        <f t="shared" si="3"/>
        <v>0</v>
      </c>
      <c r="W25" s="11">
        <f t="shared" si="4"/>
        <v>0</v>
      </c>
      <c r="X25" s="11">
        <f t="shared" si="5"/>
        <v>0</v>
      </c>
      <c r="Z25" s="1">
        <f>COUNTA(H25,J25,L25,N25,#REF!,#REF!)</f>
        <v>2</v>
      </c>
    </row>
    <row r="26" spans="1:26" ht="14.25" customHeight="1" x14ac:dyDescent="0.55000000000000004">
      <c r="A26" s="104">
        <v>19</v>
      </c>
      <c r="B26" s="107"/>
      <c r="C26" s="107"/>
      <c r="D26" s="108"/>
      <c r="E26" s="107"/>
      <c r="F26" s="108"/>
      <c r="G26" s="109"/>
      <c r="H26" s="110"/>
      <c r="I26" s="141">
        <f>IF(ISBLANK(H26),0,SUMIF(#REF!,#REF!,Points)/COUNTIF(#REF!,#REF!))</f>
        <v>0</v>
      </c>
      <c r="J26" s="110"/>
      <c r="K26" s="141">
        <f>IF(ISBLANK(J26),0,IF(ISTEXT(J26),VLOOKUP(J26,Data!$B$1:E$27,2,FALSE),VLOOKUP(RANK(J26,J$8:J$30,1),Data!$B$1:E$27,2,FALSE)))</f>
        <v>0</v>
      </c>
      <c r="L26" s="110"/>
      <c r="M26" s="141">
        <f>IF(ISBLANK(L26),0,IF(ISTEXT(L26),VLOOKUP(L26,Data!$B$1:C$27,2,FALSE),VLOOKUP(RANK(L26,L$8:L$30,1),Data!$B$1:C$27,2,FALSE)))</f>
        <v>0</v>
      </c>
      <c r="N26" s="110"/>
      <c r="O26" s="141">
        <f>IF(ISBLANK(N26),0,IF(ISTEXT(N26),VLOOKUP(N26,Data!$B$1:E$27,2,FALSE),VLOOKUP(RANK(N26,N$8:N$30,1),Data!$B$1:E$27,2,FALSE)))</f>
        <v>0</v>
      </c>
      <c r="P26" s="111" t="str">
        <f t="shared" si="7"/>
        <v>nc</v>
      </c>
      <c r="Q26" s="111"/>
      <c r="R26" s="111">
        <f t="shared" si="8"/>
        <v>0</v>
      </c>
      <c r="S26" s="113">
        <f t="shared" si="0"/>
        <v>0</v>
      </c>
      <c r="T26" s="56">
        <f t="shared" si="6"/>
        <v>0</v>
      </c>
      <c r="U26" s="11">
        <f t="shared" si="2"/>
        <v>0</v>
      </c>
      <c r="V26" s="11">
        <f t="shared" si="3"/>
        <v>0</v>
      </c>
      <c r="W26" s="11">
        <f t="shared" si="4"/>
        <v>0</v>
      </c>
      <c r="X26" s="11">
        <f t="shared" si="5"/>
        <v>0</v>
      </c>
      <c r="Z26" s="1">
        <f>COUNTA(H26,J26,L26,N26,#REF!,#REF!)</f>
        <v>2</v>
      </c>
    </row>
    <row r="27" spans="1:26" ht="14.25" customHeight="1" x14ac:dyDescent="0.55000000000000004">
      <c r="A27" s="104">
        <v>20</v>
      </c>
      <c r="B27" s="107"/>
      <c r="C27" s="107"/>
      <c r="D27" s="108"/>
      <c r="E27" s="107"/>
      <c r="F27" s="108"/>
      <c r="G27" s="109"/>
      <c r="H27" s="110"/>
      <c r="I27" s="141">
        <f>IF(ISBLANK(H27),0,SUMIF(#REF!,#REF!,Points)/COUNTIF(#REF!,#REF!))</f>
        <v>0</v>
      </c>
      <c r="J27" s="110"/>
      <c r="K27" s="141">
        <f>IF(ISBLANK(J27),0,IF(ISTEXT(J27),VLOOKUP(J27,Data!$B$1:E$27,2,FALSE),VLOOKUP(RANK(J27,J$8:J$30,1),Data!$B$1:E$27,2,FALSE)))</f>
        <v>0</v>
      </c>
      <c r="L27" s="110"/>
      <c r="M27" s="141">
        <f>IF(ISBLANK(L27),0,IF(ISTEXT(L27),VLOOKUP(L27,Data!$B$1:C$27,2,FALSE),VLOOKUP(RANK(L27,L$8:L$30,1),Data!$B$1:C$27,2,FALSE)))</f>
        <v>0</v>
      </c>
      <c r="N27" s="110"/>
      <c r="O27" s="141">
        <f>IF(ISBLANK(N27),0,IF(ISTEXT(N27),VLOOKUP(N27,Data!$B$1:E$27,2,FALSE),VLOOKUP(RANK(N27,N$8:N$30,1),Data!$B$1:E$27,2,FALSE)))</f>
        <v>0</v>
      </c>
      <c r="P27" s="111" t="str">
        <f t="shared" si="7"/>
        <v>nc</v>
      </c>
      <c r="Q27" s="111"/>
      <c r="R27" s="111">
        <f t="shared" si="8"/>
        <v>0</v>
      </c>
      <c r="S27" s="113">
        <f t="shared" si="0"/>
        <v>0</v>
      </c>
      <c r="T27" s="56">
        <f t="shared" si="6"/>
        <v>0</v>
      </c>
      <c r="U27" s="11">
        <f t="shared" si="2"/>
        <v>0</v>
      </c>
      <c r="V27" s="11">
        <f t="shared" si="3"/>
        <v>0</v>
      </c>
      <c r="W27" s="11">
        <f t="shared" si="4"/>
        <v>0</v>
      </c>
      <c r="X27" s="11">
        <f t="shared" si="5"/>
        <v>0</v>
      </c>
      <c r="Z27" s="1">
        <f>COUNTA(H27,J27,L27,N27,#REF!,#REF!)</f>
        <v>2</v>
      </c>
    </row>
    <row r="28" spans="1:26" ht="14.25" customHeight="1" x14ac:dyDescent="0.55000000000000004">
      <c r="A28" s="104">
        <v>21</v>
      </c>
      <c r="B28" s="107"/>
      <c r="C28" s="107"/>
      <c r="D28" s="108"/>
      <c r="E28" s="107"/>
      <c r="F28" s="108"/>
      <c r="G28" s="109"/>
      <c r="H28" s="110"/>
      <c r="I28" s="141">
        <f>IF(ISBLANK(H28),0,SUMIF(#REF!,#REF!,Points)/COUNTIF(#REF!,#REF!))</f>
        <v>0</v>
      </c>
      <c r="J28" s="110"/>
      <c r="K28" s="141">
        <f>IF(ISBLANK(J28),0,IF(ISTEXT(J28),VLOOKUP(J28,Data!$B$1:E$27,2,FALSE),VLOOKUP(RANK(J28,J$8:J$30,1),Data!$B$1:E$27,2,FALSE)))</f>
        <v>0</v>
      </c>
      <c r="L28" s="110"/>
      <c r="M28" s="141">
        <f>IF(ISBLANK(L28),0,IF(ISTEXT(L28),VLOOKUP(L28,Data!$B$1:C$27,2,FALSE),VLOOKUP(RANK(L28,L$8:L$30,1),Data!$B$1:C$27,2,FALSE)))</f>
        <v>0</v>
      </c>
      <c r="N28" s="110"/>
      <c r="O28" s="141">
        <f>IF(ISBLANK(N28),0,IF(ISTEXT(N28),VLOOKUP(N28,Data!$B$1:E$27,2,FALSE),VLOOKUP(RANK(N28,N$8:N$30,1),Data!$B$1:E$27,2,FALSE)))</f>
        <v>0</v>
      </c>
      <c r="P28" s="111" t="str">
        <f t="shared" si="7"/>
        <v>nc</v>
      </c>
      <c r="Q28" s="111"/>
      <c r="R28" s="111">
        <f t="shared" si="8"/>
        <v>0</v>
      </c>
      <c r="S28" s="113">
        <f t="shared" si="0"/>
        <v>0</v>
      </c>
      <c r="T28" s="56">
        <f t="shared" si="6"/>
        <v>0</v>
      </c>
      <c r="U28" s="11">
        <f t="shared" si="2"/>
        <v>0</v>
      </c>
      <c r="V28" s="11">
        <f t="shared" si="3"/>
        <v>0</v>
      </c>
      <c r="W28" s="11">
        <f t="shared" si="4"/>
        <v>0</v>
      </c>
      <c r="X28" s="11">
        <f t="shared" si="5"/>
        <v>0</v>
      </c>
      <c r="Z28" s="1">
        <f>COUNTA(H28,J28,L28,N28,#REF!,#REF!)</f>
        <v>2</v>
      </c>
    </row>
    <row r="29" spans="1:26" ht="14.25" customHeight="1" x14ac:dyDescent="0.55000000000000004">
      <c r="A29" s="104">
        <v>22</v>
      </c>
      <c r="B29" s="107"/>
      <c r="C29" s="107"/>
      <c r="D29" s="108"/>
      <c r="E29" s="107"/>
      <c r="F29" s="108"/>
      <c r="G29" s="109"/>
      <c r="H29" s="110"/>
      <c r="I29" s="141">
        <f>IF(ISBLANK(H29),0,SUMIF(#REF!,#REF!,Points)/COUNTIF(#REF!,#REF!))</f>
        <v>0</v>
      </c>
      <c r="J29" s="110"/>
      <c r="K29" s="141">
        <f>IF(ISBLANK(J29),0,IF(ISTEXT(J29),VLOOKUP(J29,Data!$B$1:E$27,2,FALSE),VLOOKUP(RANK(J29,J$8:J$30,1),Data!$B$1:E$27,2,FALSE)))</f>
        <v>0</v>
      </c>
      <c r="L29" s="110"/>
      <c r="M29" s="141">
        <f>IF(ISBLANK(L29),0,IF(ISTEXT(L29),VLOOKUP(L29,Data!$B$1:C$27,2,FALSE),VLOOKUP(RANK(L29,L$8:L$30,1),Data!$B$1:C$27,2,FALSE)))</f>
        <v>0</v>
      </c>
      <c r="N29" s="110"/>
      <c r="O29" s="141">
        <f>IF(ISBLANK(N29),0,IF(ISTEXT(N29),VLOOKUP(N29,Data!$B$1:E$27,2,FALSE),VLOOKUP(RANK(N29,N$8:N$30,1),Data!$B$1:E$27,2,FALSE)))</f>
        <v>0</v>
      </c>
      <c r="P29" s="111" t="str">
        <f t="shared" si="7"/>
        <v>nc</v>
      </c>
      <c r="Q29" s="111"/>
      <c r="R29" s="111">
        <f t="shared" si="8"/>
        <v>0</v>
      </c>
      <c r="S29" s="113">
        <f t="shared" si="0"/>
        <v>0</v>
      </c>
      <c r="T29" s="56">
        <f t="shared" si="6"/>
        <v>0</v>
      </c>
      <c r="U29" s="11">
        <f t="shared" si="2"/>
        <v>0</v>
      </c>
      <c r="V29" s="11">
        <f t="shared" si="3"/>
        <v>0</v>
      </c>
      <c r="W29" s="11">
        <f t="shared" si="4"/>
        <v>0</v>
      </c>
      <c r="X29" s="11">
        <f t="shared" si="5"/>
        <v>0</v>
      </c>
      <c r="Z29" s="1">
        <f>COUNTA(H29,J29,L29,N29,#REF!,#REF!)</f>
        <v>2</v>
      </c>
    </row>
    <row r="30" spans="1:26" ht="14.25" customHeight="1" thickBot="1" x14ac:dyDescent="0.6">
      <c r="A30" s="7"/>
      <c r="B30" s="6"/>
      <c r="C30" s="6"/>
      <c r="D30" s="7"/>
      <c r="E30" s="6"/>
      <c r="F30" s="7"/>
      <c r="G30" s="7"/>
      <c r="H30" s="59"/>
      <c r="I30" s="60"/>
      <c r="J30" s="59"/>
      <c r="K30" s="60"/>
      <c r="L30" s="59"/>
      <c r="M30" s="60"/>
      <c r="N30" s="59"/>
      <c r="O30" s="60"/>
      <c r="P30" s="12"/>
      <c r="Q30" s="61"/>
      <c r="R30" s="58"/>
      <c r="S30" s="57"/>
      <c r="T30" s="57"/>
      <c r="U30" s="11"/>
      <c r="V30" s="11"/>
      <c r="W30" s="11"/>
      <c r="X30" s="11"/>
    </row>
    <row r="31" spans="1:26" ht="14.25" customHeight="1" x14ac:dyDescent="0.6">
      <c r="D31" s="2"/>
      <c r="E31" s="2"/>
      <c r="H31" s="1">
        <f>COUNTA(H8:H29)</f>
        <v>7</v>
      </c>
      <c r="J31" s="1">
        <f>COUNTA(J8:J29)</f>
        <v>8</v>
      </c>
      <c r="L31" s="1">
        <f>COUNTA(L8:L29)</f>
        <v>0</v>
      </c>
      <c r="N31" s="1">
        <f>COUNTA(N8:N29)</f>
        <v>0</v>
      </c>
      <c r="Q31" s="62">
        <f>COUNTA(Q8:Q29)</f>
        <v>0</v>
      </c>
      <c r="R31" s="62"/>
    </row>
    <row r="32" spans="1:26" ht="80.25" customHeight="1" x14ac:dyDescent="0.55000000000000004">
      <c r="D32" s="2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</row>
    <row r="33" spans="4:10" ht="14.25" customHeight="1" x14ac:dyDescent="0.55000000000000004">
      <c r="D33" s="2"/>
      <c r="E33" s="2"/>
    </row>
    <row r="34" spans="4:10" ht="14.25" customHeight="1" x14ac:dyDescent="0.55000000000000004">
      <c r="D34" s="2"/>
    </row>
    <row r="35" spans="4:10" ht="14.25" customHeight="1" x14ac:dyDescent="0.55000000000000004">
      <c r="D35" s="2"/>
      <c r="I35" s="139" t="s">
        <v>162</v>
      </c>
      <c r="J35" s="139">
        <v>4</v>
      </c>
    </row>
    <row r="36" spans="4:10" ht="14.25" customHeight="1" x14ac:dyDescent="0.55000000000000004">
      <c r="D36" s="2"/>
      <c r="I36" s="1" t="s">
        <v>163</v>
      </c>
      <c r="J36" s="1">
        <f>J35-Q31</f>
        <v>4</v>
      </c>
    </row>
    <row r="37" spans="4:10" ht="14.25" customHeight="1" x14ac:dyDescent="0.55000000000000004">
      <c r="D37" s="2"/>
    </row>
    <row r="38" spans="4:10" ht="14.25" customHeight="1" x14ac:dyDescent="0.55000000000000004">
      <c r="D38" s="2"/>
    </row>
    <row r="39" spans="4:10" ht="14.25" customHeight="1" x14ac:dyDescent="0.55000000000000004">
      <c r="D39" s="2"/>
    </row>
    <row r="40" spans="4:10" ht="14.25" customHeight="1" x14ac:dyDescent="0.55000000000000004">
      <c r="D40" s="2"/>
    </row>
    <row r="41" spans="4:10" ht="14.25" customHeight="1" x14ac:dyDescent="0.55000000000000004">
      <c r="D41" s="2"/>
    </row>
    <row r="42" spans="4:10" ht="14.25" customHeight="1" x14ac:dyDescent="0.55000000000000004">
      <c r="D42" s="2"/>
    </row>
    <row r="43" spans="4:10" ht="14.25" customHeight="1" x14ac:dyDescent="0.55000000000000004">
      <c r="D43" s="2"/>
    </row>
    <row r="44" spans="4:10" ht="14.25" customHeight="1" x14ac:dyDescent="0.55000000000000004">
      <c r="D44" s="2"/>
    </row>
    <row r="45" spans="4:10" ht="14.25" customHeight="1" x14ac:dyDescent="0.55000000000000004">
      <c r="D45" s="2"/>
    </row>
    <row r="46" spans="4:10" ht="14.25" customHeight="1" x14ac:dyDescent="0.55000000000000004">
      <c r="D46" s="2"/>
    </row>
    <row r="47" spans="4:10" ht="14.25" customHeight="1" x14ac:dyDescent="0.55000000000000004">
      <c r="D47" s="2"/>
    </row>
    <row r="48" spans="4:10" ht="14.25" customHeight="1" x14ac:dyDescent="0.55000000000000004">
      <c r="D48" s="2"/>
    </row>
    <row r="49" spans="4:5" ht="14.25" customHeight="1" x14ac:dyDescent="0.55000000000000004">
      <c r="D49" s="2"/>
    </row>
    <row r="50" spans="4:5" ht="14.25" customHeight="1" x14ac:dyDescent="0.55000000000000004">
      <c r="D50" s="2"/>
    </row>
    <row r="51" spans="4:5" ht="14.25" customHeight="1" x14ac:dyDescent="0.55000000000000004">
      <c r="D51" s="2"/>
    </row>
    <row r="52" spans="4:5" ht="14.25" customHeight="1" x14ac:dyDescent="0.55000000000000004">
      <c r="D52" s="2"/>
    </row>
    <row r="53" spans="4:5" ht="14.25" customHeight="1" x14ac:dyDescent="0.55000000000000004">
      <c r="D53" s="2"/>
    </row>
    <row r="54" spans="4:5" ht="14.25" customHeight="1" x14ac:dyDescent="0.55000000000000004">
      <c r="D54" s="2"/>
    </row>
    <row r="55" spans="4:5" ht="14.25" customHeight="1" x14ac:dyDescent="0.55000000000000004">
      <c r="D55" s="2"/>
    </row>
    <row r="56" spans="4:5" ht="14.25" customHeight="1" x14ac:dyDescent="0.55000000000000004">
      <c r="D56" s="2"/>
    </row>
    <row r="57" spans="4:5" ht="14.25" customHeight="1" x14ac:dyDescent="0.55000000000000004">
      <c r="D57" s="2"/>
    </row>
    <row r="58" spans="4:5" ht="14.25" customHeight="1" x14ac:dyDescent="0.55000000000000004">
      <c r="D58" s="2"/>
    </row>
    <row r="59" spans="4:5" ht="14.25" customHeight="1" x14ac:dyDescent="0.55000000000000004">
      <c r="D59" s="2"/>
    </row>
    <row r="60" spans="4:5" ht="14.25" customHeight="1" x14ac:dyDescent="0.55000000000000004">
      <c r="D60" s="2"/>
    </row>
    <row r="61" spans="4:5" ht="14.25" customHeight="1" x14ac:dyDescent="0.55000000000000004">
      <c r="D61" s="2"/>
      <c r="E61" s="2"/>
    </row>
    <row r="62" spans="4:5" ht="14.25" customHeight="1" x14ac:dyDescent="0.55000000000000004">
      <c r="D62" s="2"/>
      <c r="E62" s="2"/>
    </row>
    <row r="63" spans="4:5" ht="14.25" customHeight="1" x14ac:dyDescent="0.55000000000000004">
      <c r="D63" s="2"/>
      <c r="E63" s="2"/>
    </row>
    <row r="64" spans="4:5" ht="14.25" customHeight="1" x14ac:dyDescent="0.55000000000000004">
      <c r="D64" s="2"/>
      <c r="E64" s="2"/>
    </row>
    <row r="65" spans="4:5" ht="14.25" customHeight="1" x14ac:dyDescent="0.55000000000000004">
      <c r="D65" s="2"/>
      <c r="E65" s="2"/>
    </row>
    <row r="66" spans="4:5" ht="14.25" customHeight="1" x14ac:dyDescent="0.55000000000000004">
      <c r="D66" s="2"/>
      <c r="E66" s="2"/>
    </row>
    <row r="67" spans="4:5" ht="14.25" customHeight="1" x14ac:dyDescent="0.55000000000000004">
      <c r="D67" s="2"/>
      <c r="E67" s="2"/>
    </row>
    <row r="68" spans="4:5" ht="14.25" customHeight="1" x14ac:dyDescent="0.55000000000000004">
      <c r="D68" s="2"/>
      <c r="E68" s="2"/>
    </row>
    <row r="69" spans="4:5" ht="14.25" customHeight="1" x14ac:dyDescent="0.55000000000000004">
      <c r="D69" s="2"/>
      <c r="E69" s="2"/>
    </row>
    <row r="70" spans="4:5" ht="14.25" customHeight="1" x14ac:dyDescent="0.55000000000000004">
      <c r="D70" s="2"/>
      <c r="E70" s="2"/>
    </row>
    <row r="71" spans="4:5" ht="14.25" customHeight="1" x14ac:dyDescent="0.55000000000000004">
      <c r="D71" s="2"/>
      <c r="E71" s="2"/>
    </row>
    <row r="72" spans="4:5" ht="14.25" customHeight="1" x14ac:dyDescent="0.55000000000000004">
      <c r="D72" s="2"/>
      <c r="E72" s="2"/>
    </row>
    <row r="73" spans="4:5" ht="14.25" customHeight="1" x14ac:dyDescent="0.55000000000000004">
      <c r="D73" s="2"/>
      <c r="E73" s="2"/>
    </row>
    <row r="74" spans="4:5" ht="14.25" customHeight="1" x14ac:dyDescent="0.55000000000000004">
      <c r="D74" s="2"/>
      <c r="E74" s="2"/>
    </row>
    <row r="75" spans="4:5" ht="14.25" customHeight="1" x14ac:dyDescent="0.55000000000000004">
      <c r="D75" s="2"/>
      <c r="E75" s="2"/>
    </row>
    <row r="76" spans="4:5" ht="14.25" customHeight="1" x14ac:dyDescent="0.55000000000000004">
      <c r="D76" s="2"/>
      <c r="E76" s="2"/>
    </row>
    <row r="77" spans="4:5" ht="14.25" customHeight="1" x14ac:dyDescent="0.55000000000000004">
      <c r="D77" s="2"/>
      <c r="E77" s="2"/>
    </row>
    <row r="78" spans="4:5" ht="14.25" customHeight="1" x14ac:dyDescent="0.55000000000000004">
      <c r="D78" s="2"/>
      <c r="E78" s="2"/>
    </row>
    <row r="79" spans="4:5" ht="14.25" customHeight="1" x14ac:dyDescent="0.55000000000000004">
      <c r="D79" s="2"/>
      <c r="E79" s="2"/>
    </row>
    <row r="80" spans="4:5" ht="14.25" customHeight="1" x14ac:dyDescent="0.55000000000000004">
      <c r="D80" s="2"/>
      <c r="E80" s="2"/>
    </row>
    <row r="81" spans="4:5" ht="14.25" customHeight="1" x14ac:dyDescent="0.55000000000000004">
      <c r="D81" s="2"/>
      <c r="E81" s="2"/>
    </row>
    <row r="82" spans="4:5" ht="14.25" customHeight="1" x14ac:dyDescent="0.55000000000000004">
      <c r="D82" s="2"/>
      <c r="E82" s="2"/>
    </row>
    <row r="83" spans="4:5" ht="14.25" customHeight="1" x14ac:dyDescent="0.55000000000000004">
      <c r="D83" s="2"/>
      <c r="E83" s="2"/>
    </row>
    <row r="84" spans="4:5" ht="14.25" customHeight="1" x14ac:dyDescent="0.55000000000000004">
      <c r="D84" s="2"/>
      <c r="E84" s="2"/>
    </row>
    <row r="85" spans="4:5" ht="14.25" customHeight="1" x14ac:dyDescent="0.55000000000000004">
      <c r="D85" s="2"/>
      <c r="E85" s="2"/>
    </row>
    <row r="86" spans="4:5" ht="14.25" customHeight="1" x14ac:dyDescent="0.55000000000000004">
      <c r="D86" s="2"/>
      <c r="E86" s="2"/>
    </row>
    <row r="87" spans="4:5" ht="14.25" customHeight="1" x14ac:dyDescent="0.55000000000000004">
      <c r="D87" s="2"/>
      <c r="E87" s="2"/>
    </row>
    <row r="88" spans="4:5" ht="14.25" customHeight="1" x14ac:dyDescent="0.55000000000000004">
      <c r="D88" s="2"/>
      <c r="E88" s="2"/>
    </row>
    <row r="89" spans="4:5" ht="14.25" customHeight="1" x14ac:dyDescent="0.55000000000000004">
      <c r="D89" s="2"/>
      <c r="E89" s="2"/>
    </row>
    <row r="90" spans="4:5" ht="14.25" customHeight="1" x14ac:dyDescent="0.55000000000000004">
      <c r="D90" s="2"/>
      <c r="E90" s="2"/>
    </row>
    <row r="91" spans="4:5" ht="14.25" customHeight="1" x14ac:dyDescent="0.55000000000000004">
      <c r="D91" s="2"/>
      <c r="E91" s="2"/>
    </row>
    <row r="92" spans="4:5" ht="14.25" customHeight="1" x14ac:dyDescent="0.55000000000000004">
      <c r="D92" s="2"/>
      <c r="E92" s="2"/>
    </row>
    <row r="93" spans="4:5" ht="14.25" customHeight="1" x14ac:dyDescent="0.55000000000000004">
      <c r="D93" s="2"/>
      <c r="E93" s="2"/>
    </row>
    <row r="94" spans="4:5" ht="14.25" customHeight="1" x14ac:dyDescent="0.55000000000000004">
      <c r="D94" s="2"/>
      <c r="E94" s="2"/>
    </row>
    <row r="95" spans="4:5" ht="14.25" customHeight="1" x14ac:dyDescent="0.55000000000000004">
      <c r="D95" s="2"/>
      <c r="E95" s="2"/>
    </row>
    <row r="96" spans="4:5" ht="14.25" customHeight="1" x14ac:dyDescent="0.55000000000000004">
      <c r="D96" s="2"/>
      <c r="E96" s="2"/>
    </row>
    <row r="97" spans="4:5" ht="14.25" customHeight="1" x14ac:dyDescent="0.55000000000000004">
      <c r="D97" s="2"/>
      <c r="E97" s="2"/>
    </row>
    <row r="98" spans="4:5" ht="14.25" customHeight="1" x14ac:dyDescent="0.55000000000000004">
      <c r="D98" s="2"/>
      <c r="E98" s="2"/>
    </row>
    <row r="99" spans="4:5" ht="14.25" customHeight="1" x14ac:dyDescent="0.55000000000000004">
      <c r="D99" s="2"/>
      <c r="E99" s="2"/>
    </row>
    <row r="100" spans="4:5" ht="14.25" customHeight="1" x14ac:dyDescent="0.55000000000000004">
      <c r="D100" s="2"/>
      <c r="E100" s="2"/>
    </row>
    <row r="101" spans="4:5" ht="14.25" customHeight="1" x14ac:dyDescent="0.55000000000000004">
      <c r="D101" s="2"/>
      <c r="E101" s="2"/>
    </row>
    <row r="102" spans="4:5" ht="14.25" customHeight="1" x14ac:dyDescent="0.55000000000000004">
      <c r="D102" s="2"/>
      <c r="E102" s="2"/>
    </row>
    <row r="103" spans="4:5" ht="14.25" customHeight="1" x14ac:dyDescent="0.55000000000000004">
      <c r="D103" s="2"/>
      <c r="E103" s="2"/>
    </row>
    <row r="104" spans="4:5" ht="14.25" customHeight="1" x14ac:dyDescent="0.55000000000000004">
      <c r="D104" s="2"/>
      <c r="E104" s="2"/>
    </row>
    <row r="105" spans="4:5" ht="14.25" customHeight="1" x14ac:dyDescent="0.55000000000000004">
      <c r="D105" s="2"/>
      <c r="E105" s="2"/>
    </row>
    <row r="106" spans="4:5" ht="14.25" customHeight="1" x14ac:dyDescent="0.55000000000000004">
      <c r="D106" s="2"/>
      <c r="E106" s="2"/>
    </row>
    <row r="107" spans="4:5" ht="14.25" customHeight="1" x14ac:dyDescent="0.55000000000000004">
      <c r="D107" s="2"/>
      <c r="E107" s="2"/>
    </row>
    <row r="108" spans="4:5" ht="14.25" customHeight="1" x14ac:dyDescent="0.55000000000000004">
      <c r="D108" s="2"/>
      <c r="E108" s="2"/>
    </row>
    <row r="109" spans="4:5" ht="14.25" customHeight="1" x14ac:dyDescent="0.55000000000000004">
      <c r="D109" s="2"/>
      <c r="E109" s="2"/>
    </row>
    <row r="110" spans="4:5" ht="14.25" customHeight="1" x14ac:dyDescent="0.55000000000000004">
      <c r="D110" s="2"/>
      <c r="E110" s="2"/>
    </row>
    <row r="111" spans="4:5" ht="14.25" customHeight="1" x14ac:dyDescent="0.55000000000000004">
      <c r="D111" s="2"/>
      <c r="E111" s="2"/>
    </row>
    <row r="112" spans="4:5" ht="14.25" customHeight="1" x14ac:dyDescent="0.55000000000000004">
      <c r="D112" s="2"/>
      <c r="E112" s="2"/>
    </row>
    <row r="113" spans="4:5" ht="14.25" customHeight="1" x14ac:dyDescent="0.55000000000000004">
      <c r="D113" s="2"/>
      <c r="E113" s="2"/>
    </row>
    <row r="114" spans="4:5" ht="14.25" customHeight="1" x14ac:dyDescent="0.55000000000000004">
      <c r="D114" s="2"/>
      <c r="E114" s="2"/>
    </row>
    <row r="115" spans="4:5" ht="14.25" customHeight="1" x14ac:dyDescent="0.55000000000000004">
      <c r="D115" s="2"/>
      <c r="E115" s="2"/>
    </row>
    <row r="116" spans="4:5" ht="14.25" customHeight="1" x14ac:dyDescent="0.55000000000000004">
      <c r="D116" s="2"/>
      <c r="E116" s="2"/>
    </row>
    <row r="117" spans="4:5" ht="14.25" customHeight="1" x14ac:dyDescent="0.55000000000000004">
      <c r="D117" s="2"/>
      <c r="E117" s="2"/>
    </row>
    <row r="118" spans="4:5" ht="14.25" customHeight="1" x14ac:dyDescent="0.55000000000000004">
      <c r="D118" s="2"/>
      <c r="E118" s="2"/>
    </row>
    <row r="119" spans="4:5" ht="14.25" customHeight="1" x14ac:dyDescent="0.55000000000000004">
      <c r="D119" s="2"/>
      <c r="E119" s="2"/>
    </row>
    <row r="120" spans="4:5" ht="14.25" customHeight="1" x14ac:dyDescent="0.55000000000000004">
      <c r="D120" s="2"/>
      <c r="E120" s="2"/>
    </row>
    <row r="121" spans="4:5" ht="14.25" customHeight="1" x14ac:dyDescent="0.55000000000000004">
      <c r="D121" s="2"/>
      <c r="E121" s="2"/>
    </row>
    <row r="122" spans="4:5" ht="14.25" customHeight="1" x14ac:dyDescent="0.55000000000000004">
      <c r="D122" s="2"/>
      <c r="E122" s="2"/>
    </row>
    <row r="123" spans="4:5" ht="14.25" customHeight="1" x14ac:dyDescent="0.55000000000000004">
      <c r="D123" s="2"/>
      <c r="E123" s="2"/>
    </row>
    <row r="124" spans="4:5" ht="14.25" customHeight="1" x14ac:dyDescent="0.55000000000000004">
      <c r="D124" s="2"/>
      <c r="E124" s="2"/>
    </row>
    <row r="125" spans="4:5" ht="14.25" customHeight="1" x14ac:dyDescent="0.55000000000000004">
      <c r="D125" s="2"/>
      <c r="E125" s="2"/>
    </row>
    <row r="126" spans="4:5" ht="14.25" customHeight="1" x14ac:dyDescent="0.55000000000000004">
      <c r="D126" s="2"/>
      <c r="E126" s="2"/>
    </row>
    <row r="127" spans="4:5" ht="14.25" customHeight="1" x14ac:dyDescent="0.55000000000000004">
      <c r="D127" s="2"/>
      <c r="E127" s="2"/>
    </row>
    <row r="128" spans="4:5" ht="14.25" customHeight="1" x14ac:dyDescent="0.55000000000000004">
      <c r="D128" s="2"/>
      <c r="E128" s="2"/>
    </row>
    <row r="129" spans="4:5" ht="14.25" customHeight="1" x14ac:dyDescent="0.55000000000000004">
      <c r="D129" s="2"/>
      <c r="E129" s="2"/>
    </row>
    <row r="130" spans="4:5" ht="14.25" customHeight="1" x14ac:dyDescent="0.55000000000000004">
      <c r="D130" s="2"/>
      <c r="E130" s="2"/>
    </row>
    <row r="131" spans="4:5" ht="14.25" customHeight="1" x14ac:dyDescent="0.55000000000000004">
      <c r="D131" s="2"/>
      <c r="E131" s="2"/>
    </row>
    <row r="132" spans="4:5" ht="14.25" customHeight="1" x14ac:dyDescent="0.55000000000000004">
      <c r="D132" s="2"/>
      <c r="E132" s="2"/>
    </row>
    <row r="133" spans="4:5" ht="14.25" customHeight="1" x14ac:dyDescent="0.55000000000000004">
      <c r="D133" s="2"/>
      <c r="E133" s="2"/>
    </row>
    <row r="134" spans="4:5" ht="14.25" customHeight="1" x14ac:dyDescent="0.55000000000000004">
      <c r="D134" s="2"/>
      <c r="E134" s="2"/>
    </row>
    <row r="135" spans="4:5" ht="14.25" customHeight="1" x14ac:dyDescent="0.55000000000000004">
      <c r="D135" s="2"/>
      <c r="E135" s="2"/>
    </row>
    <row r="136" spans="4:5" ht="14.25" customHeight="1" x14ac:dyDescent="0.55000000000000004">
      <c r="D136" s="2"/>
      <c r="E136" s="2"/>
    </row>
    <row r="137" spans="4:5" ht="14.25" customHeight="1" x14ac:dyDescent="0.55000000000000004">
      <c r="D137" s="2"/>
      <c r="E137" s="2"/>
    </row>
    <row r="138" spans="4:5" ht="14.25" customHeight="1" x14ac:dyDescent="0.55000000000000004">
      <c r="D138" s="2"/>
      <c r="E138" s="2"/>
    </row>
    <row r="139" spans="4:5" ht="14.25" customHeight="1" x14ac:dyDescent="0.55000000000000004">
      <c r="D139" s="2"/>
      <c r="E139" s="2"/>
    </row>
    <row r="140" spans="4:5" ht="14.25" customHeight="1" x14ac:dyDescent="0.55000000000000004">
      <c r="D140" s="2"/>
      <c r="E140" s="2"/>
    </row>
    <row r="141" spans="4:5" ht="14.25" customHeight="1" x14ac:dyDescent="0.55000000000000004">
      <c r="D141" s="2"/>
      <c r="E141" s="2"/>
    </row>
    <row r="142" spans="4:5" ht="14.25" customHeight="1" x14ac:dyDescent="0.55000000000000004">
      <c r="D142" s="2"/>
      <c r="E142" s="2"/>
    </row>
    <row r="143" spans="4:5" ht="14.25" customHeight="1" x14ac:dyDescent="0.55000000000000004">
      <c r="D143" s="2"/>
      <c r="E143" s="2"/>
    </row>
    <row r="144" spans="4:5" ht="14.25" customHeight="1" x14ac:dyDescent="0.55000000000000004">
      <c r="D144" s="2"/>
      <c r="E144" s="2"/>
    </row>
    <row r="145" spans="4:5" ht="14.25" customHeight="1" x14ac:dyDescent="0.55000000000000004">
      <c r="D145" s="2"/>
      <c r="E145" s="2"/>
    </row>
    <row r="146" spans="4:5" ht="14.25" customHeight="1" x14ac:dyDescent="0.55000000000000004">
      <c r="D146" s="2"/>
      <c r="E146" s="2"/>
    </row>
    <row r="147" spans="4:5" ht="14.25" customHeight="1" x14ac:dyDescent="0.55000000000000004">
      <c r="D147" s="2"/>
      <c r="E147" s="2"/>
    </row>
    <row r="148" spans="4:5" ht="14.25" customHeight="1" x14ac:dyDescent="0.55000000000000004">
      <c r="D148" s="2"/>
      <c r="E148" s="2"/>
    </row>
    <row r="149" spans="4:5" ht="14.25" customHeight="1" x14ac:dyDescent="0.55000000000000004">
      <c r="D149" s="2"/>
      <c r="E149" s="2"/>
    </row>
    <row r="150" spans="4:5" ht="14.25" customHeight="1" x14ac:dyDescent="0.55000000000000004">
      <c r="D150" s="2"/>
      <c r="E150" s="2"/>
    </row>
    <row r="151" spans="4:5" ht="14.25" customHeight="1" x14ac:dyDescent="0.55000000000000004">
      <c r="D151" s="2"/>
      <c r="E151" s="2"/>
    </row>
    <row r="152" spans="4:5" ht="14.25" customHeight="1" x14ac:dyDescent="0.55000000000000004">
      <c r="D152" s="2"/>
      <c r="E152" s="2"/>
    </row>
    <row r="153" spans="4:5" ht="14.25" customHeight="1" x14ac:dyDescent="0.55000000000000004">
      <c r="D153" s="2"/>
      <c r="E153" s="2"/>
    </row>
    <row r="154" spans="4:5" ht="14.25" customHeight="1" x14ac:dyDescent="0.55000000000000004">
      <c r="D154" s="2"/>
      <c r="E154" s="2"/>
    </row>
    <row r="155" spans="4:5" ht="14.25" customHeight="1" x14ac:dyDescent="0.55000000000000004">
      <c r="D155" s="2"/>
      <c r="E155" s="2"/>
    </row>
    <row r="156" spans="4:5" ht="14.25" customHeight="1" x14ac:dyDescent="0.55000000000000004">
      <c r="D156" s="2"/>
      <c r="E156" s="2"/>
    </row>
    <row r="157" spans="4:5" ht="14.25" customHeight="1" x14ac:dyDescent="0.55000000000000004">
      <c r="D157" s="2"/>
      <c r="E157" s="2"/>
    </row>
    <row r="158" spans="4:5" ht="14.25" customHeight="1" x14ac:dyDescent="0.55000000000000004">
      <c r="D158" s="2"/>
      <c r="E158" s="2"/>
    </row>
    <row r="159" spans="4:5" ht="14.25" customHeight="1" x14ac:dyDescent="0.55000000000000004">
      <c r="D159" s="2"/>
      <c r="E159" s="2"/>
    </row>
    <row r="160" spans="4:5" ht="14.25" customHeight="1" x14ac:dyDescent="0.55000000000000004">
      <c r="D160" s="2"/>
      <c r="E160" s="2"/>
    </row>
    <row r="161" spans="4:5" ht="14.25" customHeight="1" x14ac:dyDescent="0.55000000000000004">
      <c r="D161" s="2"/>
      <c r="E161" s="2"/>
    </row>
    <row r="162" spans="4:5" ht="14.25" customHeight="1" x14ac:dyDescent="0.55000000000000004">
      <c r="D162" s="2"/>
      <c r="E162" s="2"/>
    </row>
    <row r="163" spans="4:5" ht="14.25" customHeight="1" x14ac:dyDescent="0.55000000000000004">
      <c r="D163" s="2"/>
      <c r="E163" s="2"/>
    </row>
    <row r="164" spans="4:5" ht="14.25" customHeight="1" x14ac:dyDescent="0.55000000000000004">
      <c r="D164" s="2"/>
      <c r="E164" s="2"/>
    </row>
    <row r="165" spans="4:5" ht="14.25" customHeight="1" x14ac:dyDescent="0.55000000000000004">
      <c r="D165" s="2"/>
      <c r="E165" s="2"/>
    </row>
    <row r="166" spans="4:5" ht="14.25" customHeight="1" x14ac:dyDescent="0.55000000000000004">
      <c r="D166" s="2"/>
      <c r="E166" s="2"/>
    </row>
    <row r="167" spans="4:5" ht="14.25" customHeight="1" x14ac:dyDescent="0.55000000000000004">
      <c r="D167" s="2"/>
      <c r="E167" s="2"/>
    </row>
    <row r="168" spans="4:5" ht="14.25" customHeight="1" x14ac:dyDescent="0.55000000000000004">
      <c r="D168" s="2"/>
      <c r="E168" s="2"/>
    </row>
    <row r="169" spans="4:5" ht="14.25" customHeight="1" x14ac:dyDescent="0.55000000000000004">
      <c r="D169" s="2"/>
      <c r="E169" s="2"/>
    </row>
    <row r="170" spans="4:5" ht="14.25" customHeight="1" x14ac:dyDescent="0.55000000000000004">
      <c r="D170" s="2"/>
      <c r="E170" s="2"/>
    </row>
    <row r="171" spans="4:5" ht="14.25" customHeight="1" x14ac:dyDescent="0.55000000000000004">
      <c r="D171" s="2"/>
      <c r="E171" s="2"/>
    </row>
    <row r="172" spans="4:5" ht="14.25" customHeight="1" x14ac:dyDescent="0.55000000000000004">
      <c r="D172" s="2"/>
      <c r="E172" s="2"/>
    </row>
    <row r="173" spans="4:5" ht="14.25" customHeight="1" x14ac:dyDescent="0.55000000000000004">
      <c r="D173" s="2"/>
      <c r="E173" s="2"/>
    </row>
    <row r="174" spans="4:5" ht="14.25" customHeight="1" x14ac:dyDescent="0.55000000000000004">
      <c r="D174" s="2"/>
      <c r="E174" s="2"/>
    </row>
    <row r="175" spans="4:5" ht="14.25" customHeight="1" x14ac:dyDescent="0.55000000000000004">
      <c r="D175" s="2"/>
      <c r="E175" s="2"/>
    </row>
    <row r="176" spans="4:5" ht="14.25" customHeight="1" x14ac:dyDescent="0.55000000000000004">
      <c r="D176" s="2"/>
      <c r="E176" s="2"/>
    </row>
    <row r="177" spans="4:5" ht="14.25" customHeight="1" x14ac:dyDescent="0.55000000000000004">
      <c r="D177" s="2"/>
      <c r="E177" s="2"/>
    </row>
    <row r="178" spans="4:5" ht="14.25" customHeight="1" x14ac:dyDescent="0.55000000000000004">
      <c r="D178" s="2"/>
      <c r="E178" s="2"/>
    </row>
    <row r="179" spans="4:5" ht="14.25" customHeight="1" x14ac:dyDescent="0.55000000000000004">
      <c r="D179" s="2"/>
      <c r="E179" s="2"/>
    </row>
    <row r="180" spans="4:5" ht="14.25" customHeight="1" x14ac:dyDescent="0.55000000000000004">
      <c r="D180" s="2"/>
      <c r="E180" s="2"/>
    </row>
    <row r="181" spans="4:5" ht="14.25" customHeight="1" x14ac:dyDescent="0.55000000000000004">
      <c r="D181" s="2"/>
      <c r="E181" s="2"/>
    </row>
    <row r="182" spans="4:5" ht="14.25" customHeight="1" x14ac:dyDescent="0.55000000000000004">
      <c r="D182" s="2"/>
      <c r="E182" s="2"/>
    </row>
    <row r="183" spans="4:5" ht="14.25" customHeight="1" x14ac:dyDescent="0.55000000000000004">
      <c r="D183" s="2"/>
      <c r="E183" s="2"/>
    </row>
    <row r="184" spans="4:5" ht="14.25" customHeight="1" x14ac:dyDescent="0.55000000000000004">
      <c r="D184" s="2"/>
      <c r="E184" s="2"/>
    </row>
    <row r="185" spans="4:5" ht="14.25" customHeight="1" x14ac:dyDescent="0.55000000000000004">
      <c r="D185" s="2"/>
      <c r="E185" s="2"/>
    </row>
    <row r="186" spans="4:5" ht="14.25" customHeight="1" x14ac:dyDescent="0.55000000000000004">
      <c r="D186" s="2"/>
      <c r="E186" s="2"/>
    </row>
    <row r="187" spans="4:5" ht="14.25" customHeight="1" x14ac:dyDescent="0.55000000000000004">
      <c r="D187" s="2"/>
      <c r="E187" s="2"/>
    </row>
    <row r="188" spans="4:5" ht="14.25" customHeight="1" x14ac:dyDescent="0.55000000000000004">
      <c r="D188" s="2"/>
      <c r="E188" s="2"/>
    </row>
    <row r="189" spans="4:5" ht="14.25" customHeight="1" x14ac:dyDescent="0.55000000000000004">
      <c r="D189" s="2"/>
      <c r="E189" s="2"/>
    </row>
    <row r="190" spans="4:5" ht="14.25" customHeight="1" x14ac:dyDescent="0.55000000000000004">
      <c r="D190" s="2"/>
      <c r="E190" s="2"/>
    </row>
    <row r="191" spans="4:5" ht="14.25" customHeight="1" x14ac:dyDescent="0.55000000000000004">
      <c r="D191" s="2"/>
      <c r="E191" s="2"/>
    </row>
    <row r="192" spans="4:5" ht="14.25" customHeight="1" x14ac:dyDescent="0.55000000000000004">
      <c r="D192" s="2"/>
      <c r="E192" s="2"/>
    </row>
    <row r="193" spans="4:5" ht="14.25" customHeight="1" x14ac:dyDescent="0.55000000000000004">
      <c r="D193" s="2"/>
      <c r="E193" s="2"/>
    </row>
    <row r="194" spans="4:5" ht="14.25" customHeight="1" x14ac:dyDescent="0.55000000000000004">
      <c r="D194" s="2"/>
      <c r="E194" s="2"/>
    </row>
    <row r="195" spans="4:5" ht="14.25" customHeight="1" x14ac:dyDescent="0.55000000000000004">
      <c r="D195" s="2"/>
      <c r="E195" s="2"/>
    </row>
    <row r="196" spans="4:5" ht="14.25" customHeight="1" x14ac:dyDescent="0.55000000000000004">
      <c r="D196" s="2"/>
      <c r="E196" s="2"/>
    </row>
    <row r="197" spans="4:5" ht="14.25" customHeight="1" x14ac:dyDescent="0.55000000000000004">
      <c r="D197" s="2"/>
      <c r="E197" s="2"/>
    </row>
    <row r="198" spans="4:5" ht="14.25" customHeight="1" x14ac:dyDescent="0.55000000000000004">
      <c r="D198" s="2"/>
      <c r="E198" s="2"/>
    </row>
    <row r="199" spans="4:5" ht="14.25" customHeight="1" x14ac:dyDescent="0.55000000000000004">
      <c r="D199" s="2"/>
      <c r="E199" s="2"/>
    </row>
    <row r="200" spans="4:5" ht="14.25" customHeight="1" x14ac:dyDescent="0.55000000000000004">
      <c r="D200" s="2"/>
      <c r="E200" s="2"/>
    </row>
    <row r="201" spans="4:5" ht="14.25" customHeight="1" x14ac:dyDescent="0.55000000000000004">
      <c r="D201" s="2"/>
      <c r="E201" s="2"/>
    </row>
    <row r="202" spans="4:5" ht="14.25" customHeight="1" x14ac:dyDescent="0.55000000000000004">
      <c r="D202" s="2"/>
      <c r="E202" s="2"/>
    </row>
    <row r="203" spans="4:5" ht="14.25" customHeight="1" x14ac:dyDescent="0.55000000000000004">
      <c r="D203" s="2"/>
      <c r="E203" s="2"/>
    </row>
    <row r="204" spans="4:5" ht="14.25" customHeight="1" x14ac:dyDescent="0.55000000000000004">
      <c r="D204" s="2"/>
      <c r="E204" s="2"/>
    </row>
    <row r="205" spans="4:5" ht="14.25" customHeight="1" x14ac:dyDescent="0.55000000000000004">
      <c r="D205" s="2"/>
      <c r="E205" s="2"/>
    </row>
    <row r="206" spans="4:5" ht="14.25" customHeight="1" x14ac:dyDescent="0.55000000000000004">
      <c r="D206" s="2"/>
      <c r="E206" s="2"/>
    </row>
    <row r="207" spans="4:5" ht="14.25" customHeight="1" x14ac:dyDescent="0.55000000000000004">
      <c r="D207" s="2"/>
      <c r="E207" s="2"/>
    </row>
    <row r="208" spans="4:5" ht="14.25" customHeight="1" x14ac:dyDescent="0.55000000000000004">
      <c r="D208" s="2"/>
      <c r="E208" s="2"/>
    </row>
    <row r="209" spans="4:5" ht="14.25" customHeight="1" x14ac:dyDescent="0.55000000000000004">
      <c r="D209" s="2"/>
      <c r="E209" s="2"/>
    </row>
    <row r="210" spans="4:5" ht="14.25" customHeight="1" x14ac:dyDescent="0.55000000000000004">
      <c r="D210" s="2"/>
      <c r="E210" s="2"/>
    </row>
    <row r="211" spans="4:5" ht="14.25" customHeight="1" x14ac:dyDescent="0.55000000000000004">
      <c r="D211" s="2"/>
      <c r="E211" s="2"/>
    </row>
    <row r="212" spans="4:5" ht="14.25" customHeight="1" x14ac:dyDescent="0.55000000000000004">
      <c r="D212" s="2"/>
      <c r="E212" s="2"/>
    </row>
    <row r="213" spans="4:5" ht="14.25" customHeight="1" x14ac:dyDescent="0.55000000000000004">
      <c r="D213" s="2"/>
      <c r="E213" s="2"/>
    </row>
    <row r="214" spans="4:5" ht="14.25" customHeight="1" x14ac:dyDescent="0.55000000000000004">
      <c r="D214" s="2"/>
      <c r="E214" s="2"/>
    </row>
    <row r="215" spans="4:5" ht="14.25" customHeight="1" x14ac:dyDescent="0.55000000000000004">
      <c r="D215" s="2"/>
      <c r="E215" s="2"/>
    </row>
    <row r="216" spans="4:5" ht="14.25" customHeight="1" x14ac:dyDescent="0.55000000000000004">
      <c r="D216" s="2"/>
      <c r="E216" s="2"/>
    </row>
    <row r="217" spans="4:5" ht="14.25" customHeight="1" x14ac:dyDescent="0.55000000000000004">
      <c r="D217" s="2"/>
      <c r="E217" s="2"/>
    </row>
    <row r="218" spans="4:5" ht="14.25" customHeight="1" x14ac:dyDescent="0.55000000000000004">
      <c r="D218" s="2"/>
      <c r="E218" s="2"/>
    </row>
    <row r="219" spans="4:5" ht="14.25" customHeight="1" x14ac:dyDescent="0.55000000000000004">
      <c r="D219" s="2"/>
      <c r="E219" s="2"/>
    </row>
    <row r="220" spans="4:5" ht="14.25" customHeight="1" x14ac:dyDescent="0.55000000000000004">
      <c r="D220" s="2"/>
      <c r="E220" s="2"/>
    </row>
    <row r="221" spans="4:5" ht="14.25" customHeight="1" x14ac:dyDescent="0.55000000000000004">
      <c r="D221" s="2"/>
      <c r="E221" s="2"/>
    </row>
    <row r="222" spans="4:5" ht="14.25" customHeight="1" x14ac:dyDescent="0.55000000000000004">
      <c r="D222" s="2"/>
      <c r="E222" s="2"/>
    </row>
    <row r="223" spans="4:5" ht="14.25" customHeight="1" x14ac:dyDescent="0.55000000000000004">
      <c r="D223" s="2"/>
      <c r="E223" s="2"/>
    </row>
    <row r="224" spans="4:5" ht="14.25" customHeight="1" x14ac:dyDescent="0.55000000000000004">
      <c r="D224" s="2"/>
      <c r="E224" s="2"/>
    </row>
    <row r="225" spans="4:5" ht="14.25" customHeight="1" x14ac:dyDescent="0.55000000000000004">
      <c r="D225" s="2"/>
      <c r="E225" s="2"/>
    </row>
    <row r="226" spans="4:5" ht="14.25" customHeight="1" x14ac:dyDescent="0.55000000000000004">
      <c r="D226" s="2"/>
      <c r="E226" s="2"/>
    </row>
    <row r="227" spans="4:5" ht="14.25" customHeight="1" x14ac:dyDescent="0.55000000000000004">
      <c r="D227" s="2"/>
      <c r="E227" s="2"/>
    </row>
    <row r="228" spans="4:5" ht="14.25" customHeight="1" x14ac:dyDescent="0.55000000000000004">
      <c r="D228" s="2"/>
      <c r="E228" s="2"/>
    </row>
    <row r="229" spans="4:5" ht="14.25" customHeight="1" x14ac:dyDescent="0.55000000000000004">
      <c r="D229" s="2"/>
      <c r="E229" s="2"/>
    </row>
    <row r="230" spans="4:5" ht="14.25" customHeight="1" x14ac:dyDescent="0.55000000000000004">
      <c r="D230" s="2"/>
      <c r="E230" s="2"/>
    </row>
    <row r="231" spans="4:5" ht="14.25" customHeight="1" x14ac:dyDescent="0.55000000000000004">
      <c r="D231" s="2"/>
      <c r="E231" s="2"/>
    </row>
    <row r="232" spans="4:5" ht="14.25" customHeight="1" x14ac:dyDescent="0.55000000000000004">
      <c r="D232" s="2"/>
      <c r="E232" s="2"/>
    </row>
    <row r="233" spans="4:5" ht="14.25" customHeight="1" x14ac:dyDescent="0.55000000000000004">
      <c r="D233" s="2"/>
      <c r="E233" s="2"/>
    </row>
    <row r="234" spans="4:5" ht="14.25" customHeight="1" x14ac:dyDescent="0.55000000000000004">
      <c r="D234" s="2"/>
      <c r="E234" s="2"/>
    </row>
    <row r="235" spans="4:5" ht="14.25" customHeight="1" x14ac:dyDescent="0.55000000000000004">
      <c r="D235" s="2"/>
      <c r="E235" s="2"/>
    </row>
    <row r="236" spans="4:5" ht="14.25" customHeight="1" x14ac:dyDescent="0.55000000000000004">
      <c r="D236" s="2"/>
      <c r="E236" s="2"/>
    </row>
    <row r="237" spans="4:5" ht="14.25" customHeight="1" x14ac:dyDescent="0.55000000000000004">
      <c r="D237" s="2"/>
      <c r="E237" s="2"/>
    </row>
    <row r="238" spans="4:5" ht="14.25" customHeight="1" x14ac:dyDescent="0.55000000000000004">
      <c r="D238" s="2"/>
      <c r="E238" s="2"/>
    </row>
    <row r="239" spans="4:5" ht="14.25" customHeight="1" x14ac:dyDescent="0.55000000000000004">
      <c r="D239" s="2"/>
      <c r="E239" s="2"/>
    </row>
    <row r="240" spans="4:5" ht="14.25" customHeight="1" x14ac:dyDescent="0.55000000000000004">
      <c r="D240" s="2"/>
      <c r="E240" s="2"/>
    </row>
    <row r="241" spans="4:5" ht="14.25" customHeight="1" x14ac:dyDescent="0.55000000000000004">
      <c r="D241" s="2"/>
      <c r="E241" s="2"/>
    </row>
    <row r="242" spans="4:5" ht="14.25" customHeight="1" x14ac:dyDescent="0.55000000000000004">
      <c r="D242" s="2"/>
      <c r="E242" s="2"/>
    </row>
    <row r="243" spans="4:5" ht="14.25" customHeight="1" x14ac:dyDescent="0.55000000000000004">
      <c r="D243" s="2"/>
      <c r="E243" s="2"/>
    </row>
    <row r="244" spans="4:5" ht="14.25" customHeight="1" x14ac:dyDescent="0.55000000000000004">
      <c r="D244" s="2"/>
      <c r="E244" s="2"/>
    </row>
    <row r="245" spans="4:5" ht="14.25" customHeight="1" x14ac:dyDescent="0.55000000000000004">
      <c r="D245" s="2"/>
      <c r="E245" s="2"/>
    </row>
    <row r="246" spans="4:5" ht="14.25" customHeight="1" x14ac:dyDescent="0.55000000000000004">
      <c r="D246" s="2"/>
      <c r="E246" s="2"/>
    </row>
    <row r="247" spans="4:5" ht="14.25" customHeight="1" x14ac:dyDescent="0.55000000000000004">
      <c r="D247" s="2"/>
      <c r="E247" s="2"/>
    </row>
    <row r="248" spans="4:5" ht="14.25" customHeight="1" x14ac:dyDescent="0.55000000000000004">
      <c r="D248" s="2"/>
      <c r="E248" s="2"/>
    </row>
    <row r="249" spans="4:5" ht="14.25" customHeight="1" x14ac:dyDescent="0.55000000000000004">
      <c r="D249" s="2"/>
      <c r="E249" s="2"/>
    </row>
    <row r="250" spans="4:5" ht="14.25" customHeight="1" x14ac:dyDescent="0.55000000000000004">
      <c r="D250" s="2"/>
      <c r="E250" s="2"/>
    </row>
    <row r="251" spans="4:5" ht="14.25" customHeight="1" x14ac:dyDescent="0.55000000000000004">
      <c r="D251" s="2"/>
      <c r="E251" s="2"/>
    </row>
    <row r="252" spans="4:5" ht="14.25" customHeight="1" x14ac:dyDescent="0.55000000000000004">
      <c r="D252" s="2"/>
      <c r="E252" s="2"/>
    </row>
    <row r="253" spans="4:5" ht="14.25" customHeight="1" x14ac:dyDescent="0.55000000000000004">
      <c r="D253" s="2"/>
      <c r="E253" s="2"/>
    </row>
    <row r="254" spans="4:5" ht="14.25" customHeight="1" x14ac:dyDescent="0.55000000000000004">
      <c r="D254" s="2"/>
      <c r="E254" s="2"/>
    </row>
    <row r="255" spans="4:5" ht="14.25" customHeight="1" x14ac:dyDescent="0.55000000000000004">
      <c r="D255" s="2"/>
      <c r="E255" s="2"/>
    </row>
    <row r="256" spans="4:5" ht="14.25" customHeight="1" x14ac:dyDescent="0.55000000000000004">
      <c r="D256" s="2"/>
      <c r="E256" s="2"/>
    </row>
    <row r="257" spans="4:5" ht="14.25" customHeight="1" x14ac:dyDescent="0.55000000000000004">
      <c r="D257" s="2"/>
      <c r="E257" s="2"/>
    </row>
    <row r="258" spans="4:5" ht="14.25" customHeight="1" x14ac:dyDescent="0.55000000000000004">
      <c r="D258" s="2"/>
      <c r="E258" s="2"/>
    </row>
    <row r="259" spans="4:5" ht="14.25" customHeight="1" x14ac:dyDescent="0.55000000000000004">
      <c r="D259" s="2"/>
      <c r="E259" s="2"/>
    </row>
    <row r="260" spans="4:5" ht="14.25" customHeight="1" x14ac:dyDescent="0.55000000000000004">
      <c r="D260" s="2"/>
      <c r="E260" s="2"/>
    </row>
    <row r="261" spans="4:5" ht="14.25" customHeight="1" x14ac:dyDescent="0.55000000000000004">
      <c r="D261" s="2"/>
      <c r="E261" s="2"/>
    </row>
    <row r="262" spans="4:5" ht="14.25" customHeight="1" x14ac:dyDescent="0.55000000000000004">
      <c r="D262" s="2"/>
      <c r="E262" s="2"/>
    </row>
    <row r="263" spans="4:5" ht="14.25" customHeight="1" x14ac:dyDescent="0.55000000000000004">
      <c r="D263" s="2"/>
      <c r="E263" s="2"/>
    </row>
    <row r="264" spans="4:5" ht="14.25" customHeight="1" x14ac:dyDescent="0.55000000000000004">
      <c r="D264" s="2"/>
      <c r="E264" s="2"/>
    </row>
    <row r="265" spans="4:5" ht="14.25" customHeight="1" x14ac:dyDescent="0.55000000000000004">
      <c r="D265" s="2"/>
      <c r="E265" s="2"/>
    </row>
    <row r="266" spans="4:5" ht="14.25" customHeight="1" x14ac:dyDescent="0.55000000000000004">
      <c r="D266" s="2"/>
      <c r="E266" s="2"/>
    </row>
    <row r="267" spans="4:5" ht="14.25" customHeight="1" x14ac:dyDescent="0.55000000000000004">
      <c r="D267" s="2"/>
      <c r="E267" s="2"/>
    </row>
    <row r="268" spans="4:5" ht="14.25" customHeight="1" x14ac:dyDescent="0.55000000000000004">
      <c r="D268" s="2"/>
      <c r="E268" s="2"/>
    </row>
    <row r="269" spans="4:5" ht="14.25" customHeight="1" x14ac:dyDescent="0.55000000000000004">
      <c r="D269" s="2"/>
      <c r="E269" s="2"/>
    </row>
    <row r="270" spans="4:5" ht="14.25" customHeight="1" x14ac:dyDescent="0.55000000000000004">
      <c r="D270" s="2"/>
      <c r="E270" s="2"/>
    </row>
    <row r="271" spans="4:5" ht="14.25" customHeight="1" x14ac:dyDescent="0.55000000000000004">
      <c r="D271" s="2"/>
      <c r="E271" s="2"/>
    </row>
    <row r="272" spans="4:5" ht="14.25" customHeight="1" x14ac:dyDescent="0.55000000000000004">
      <c r="D272" s="2"/>
      <c r="E272" s="2"/>
    </row>
    <row r="273" spans="4:5" ht="14.25" customHeight="1" x14ac:dyDescent="0.55000000000000004">
      <c r="D273" s="2"/>
      <c r="E273" s="2"/>
    </row>
    <row r="274" spans="4:5" ht="14.25" customHeight="1" x14ac:dyDescent="0.55000000000000004">
      <c r="D274" s="2"/>
      <c r="E274" s="2"/>
    </row>
    <row r="275" spans="4:5" ht="14.25" customHeight="1" x14ac:dyDescent="0.55000000000000004">
      <c r="D275" s="2"/>
      <c r="E275" s="2"/>
    </row>
    <row r="276" spans="4:5" ht="14.25" customHeight="1" x14ac:dyDescent="0.55000000000000004">
      <c r="D276" s="2"/>
      <c r="E276" s="2"/>
    </row>
    <row r="277" spans="4:5" ht="14.25" customHeight="1" x14ac:dyDescent="0.55000000000000004">
      <c r="D277" s="2"/>
      <c r="E277" s="2"/>
    </row>
    <row r="278" spans="4:5" ht="14.25" customHeight="1" x14ac:dyDescent="0.55000000000000004">
      <c r="D278" s="2"/>
      <c r="E278" s="2"/>
    </row>
    <row r="279" spans="4:5" ht="14.25" customHeight="1" x14ac:dyDescent="0.55000000000000004">
      <c r="D279" s="2"/>
      <c r="E279" s="2"/>
    </row>
    <row r="280" spans="4:5" ht="14.25" customHeight="1" x14ac:dyDescent="0.55000000000000004">
      <c r="D280" s="2"/>
      <c r="E280" s="2"/>
    </row>
    <row r="281" spans="4:5" ht="14.25" customHeight="1" x14ac:dyDescent="0.55000000000000004">
      <c r="D281" s="2"/>
      <c r="E281" s="2"/>
    </row>
    <row r="282" spans="4:5" ht="14.25" customHeight="1" x14ac:dyDescent="0.55000000000000004">
      <c r="D282" s="2"/>
      <c r="E282" s="2"/>
    </row>
    <row r="283" spans="4:5" ht="14.25" customHeight="1" x14ac:dyDescent="0.55000000000000004">
      <c r="D283" s="2"/>
      <c r="E283" s="2"/>
    </row>
    <row r="284" spans="4:5" ht="14.25" customHeight="1" x14ac:dyDescent="0.55000000000000004">
      <c r="D284" s="2"/>
      <c r="E284" s="2"/>
    </row>
    <row r="285" spans="4:5" ht="14.25" customHeight="1" x14ac:dyDescent="0.55000000000000004">
      <c r="D285" s="2"/>
      <c r="E285" s="2"/>
    </row>
    <row r="286" spans="4:5" ht="14.25" customHeight="1" x14ac:dyDescent="0.55000000000000004">
      <c r="D286" s="2"/>
      <c r="E286" s="2"/>
    </row>
    <row r="287" spans="4:5" ht="14.25" customHeight="1" x14ac:dyDescent="0.55000000000000004">
      <c r="D287" s="2"/>
      <c r="E287" s="2"/>
    </row>
    <row r="288" spans="4:5" ht="14.25" customHeight="1" x14ac:dyDescent="0.55000000000000004">
      <c r="D288" s="2"/>
      <c r="E288" s="2"/>
    </row>
    <row r="289" spans="4:5" ht="14.25" customHeight="1" x14ac:dyDescent="0.55000000000000004">
      <c r="D289" s="2"/>
      <c r="E289" s="2"/>
    </row>
    <row r="290" spans="4:5" ht="14.25" customHeight="1" x14ac:dyDescent="0.55000000000000004">
      <c r="D290" s="2"/>
      <c r="E290" s="2"/>
    </row>
    <row r="291" spans="4:5" ht="14.25" customHeight="1" x14ac:dyDescent="0.55000000000000004">
      <c r="D291" s="2"/>
      <c r="E291" s="2"/>
    </row>
    <row r="292" spans="4:5" ht="14.25" customHeight="1" x14ac:dyDescent="0.55000000000000004">
      <c r="D292" s="2"/>
      <c r="E292" s="2"/>
    </row>
    <row r="293" spans="4:5" ht="14.25" customHeight="1" x14ac:dyDescent="0.55000000000000004">
      <c r="D293" s="2"/>
      <c r="E293" s="2"/>
    </row>
    <row r="294" spans="4:5" ht="14.25" customHeight="1" x14ac:dyDescent="0.55000000000000004">
      <c r="D294" s="2"/>
      <c r="E294" s="2"/>
    </row>
    <row r="295" spans="4:5" ht="14.25" customHeight="1" x14ac:dyDescent="0.55000000000000004">
      <c r="D295" s="2"/>
      <c r="E295" s="2"/>
    </row>
    <row r="296" spans="4:5" ht="14.25" customHeight="1" x14ac:dyDescent="0.55000000000000004">
      <c r="D296" s="2"/>
      <c r="E296" s="2"/>
    </row>
    <row r="297" spans="4:5" ht="14.25" customHeight="1" x14ac:dyDescent="0.55000000000000004">
      <c r="D297" s="2"/>
      <c r="E297" s="2"/>
    </row>
    <row r="298" spans="4:5" ht="14.25" customHeight="1" x14ac:dyDescent="0.55000000000000004">
      <c r="D298" s="2"/>
      <c r="E298" s="2"/>
    </row>
    <row r="299" spans="4:5" ht="14.25" customHeight="1" x14ac:dyDescent="0.55000000000000004">
      <c r="D299" s="2"/>
      <c r="E299" s="2"/>
    </row>
    <row r="300" spans="4:5" ht="14.25" customHeight="1" x14ac:dyDescent="0.55000000000000004">
      <c r="D300" s="2"/>
      <c r="E300" s="2"/>
    </row>
    <row r="301" spans="4:5" ht="14.25" customHeight="1" x14ac:dyDescent="0.55000000000000004">
      <c r="D301" s="2"/>
      <c r="E301" s="2"/>
    </row>
    <row r="302" spans="4:5" ht="14.25" customHeight="1" x14ac:dyDescent="0.55000000000000004">
      <c r="D302" s="2"/>
      <c r="E302" s="2"/>
    </row>
    <row r="303" spans="4:5" ht="14.25" customHeight="1" x14ac:dyDescent="0.55000000000000004">
      <c r="D303" s="2"/>
      <c r="E303" s="2"/>
    </row>
    <row r="304" spans="4:5" ht="14.25" customHeight="1" x14ac:dyDescent="0.55000000000000004">
      <c r="D304" s="2"/>
      <c r="E304" s="2"/>
    </row>
    <row r="305" spans="4:5" ht="14.25" customHeight="1" x14ac:dyDescent="0.55000000000000004">
      <c r="D305" s="2"/>
      <c r="E305" s="2"/>
    </row>
    <row r="306" spans="4:5" ht="14.25" customHeight="1" x14ac:dyDescent="0.55000000000000004">
      <c r="D306" s="2"/>
      <c r="E306" s="2"/>
    </row>
    <row r="307" spans="4:5" ht="14.25" customHeight="1" x14ac:dyDescent="0.55000000000000004">
      <c r="D307" s="2"/>
      <c r="E307" s="2"/>
    </row>
    <row r="308" spans="4:5" ht="14.25" customHeight="1" x14ac:dyDescent="0.55000000000000004">
      <c r="D308" s="2"/>
      <c r="E308" s="2"/>
    </row>
    <row r="309" spans="4:5" ht="14.25" customHeight="1" x14ac:dyDescent="0.55000000000000004">
      <c r="D309" s="2"/>
      <c r="E309" s="2"/>
    </row>
    <row r="310" spans="4:5" ht="14.25" customHeight="1" x14ac:dyDescent="0.55000000000000004">
      <c r="D310" s="2"/>
      <c r="E310" s="2"/>
    </row>
    <row r="311" spans="4:5" ht="14.25" customHeight="1" x14ac:dyDescent="0.55000000000000004">
      <c r="D311" s="2"/>
      <c r="E311" s="2"/>
    </row>
    <row r="312" spans="4:5" ht="14.25" customHeight="1" x14ac:dyDescent="0.55000000000000004">
      <c r="D312" s="2"/>
      <c r="E312" s="2"/>
    </row>
    <row r="313" spans="4:5" ht="14.25" customHeight="1" x14ac:dyDescent="0.55000000000000004">
      <c r="D313" s="2"/>
      <c r="E313" s="2"/>
    </row>
    <row r="314" spans="4:5" ht="14.25" customHeight="1" x14ac:dyDescent="0.55000000000000004">
      <c r="D314" s="2"/>
      <c r="E314" s="2"/>
    </row>
    <row r="315" spans="4:5" ht="14.25" customHeight="1" x14ac:dyDescent="0.55000000000000004">
      <c r="D315" s="2"/>
      <c r="E315" s="2"/>
    </row>
    <row r="316" spans="4:5" ht="14.25" customHeight="1" x14ac:dyDescent="0.55000000000000004">
      <c r="D316" s="2"/>
      <c r="E316" s="2"/>
    </row>
    <row r="317" spans="4:5" ht="14.25" customHeight="1" x14ac:dyDescent="0.55000000000000004">
      <c r="D317" s="2"/>
      <c r="E317" s="2"/>
    </row>
    <row r="318" spans="4:5" ht="14.25" customHeight="1" x14ac:dyDescent="0.55000000000000004">
      <c r="D318" s="2"/>
      <c r="E318" s="2"/>
    </row>
    <row r="319" spans="4:5" ht="14.25" customHeight="1" x14ac:dyDescent="0.55000000000000004">
      <c r="D319" s="2"/>
      <c r="E319" s="2"/>
    </row>
    <row r="320" spans="4:5" ht="14.25" customHeight="1" x14ac:dyDescent="0.55000000000000004">
      <c r="D320" s="2"/>
      <c r="E320" s="2"/>
    </row>
    <row r="321" spans="4:5" ht="14.25" customHeight="1" x14ac:dyDescent="0.55000000000000004">
      <c r="D321" s="2"/>
      <c r="E321" s="2"/>
    </row>
    <row r="322" spans="4:5" ht="14.25" customHeight="1" x14ac:dyDescent="0.55000000000000004">
      <c r="D322" s="2"/>
      <c r="E322" s="2"/>
    </row>
    <row r="323" spans="4:5" ht="14.25" customHeight="1" x14ac:dyDescent="0.55000000000000004">
      <c r="D323" s="2"/>
      <c r="E323" s="2"/>
    </row>
    <row r="324" spans="4:5" ht="14.25" customHeight="1" x14ac:dyDescent="0.55000000000000004">
      <c r="D324" s="2"/>
      <c r="E324" s="2"/>
    </row>
    <row r="325" spans="4:5" ht="14.25" customHeight="1" x14ac:dyDescent="0.55000000000000004">
      <c r="D325" s="2"/>
      <c r="E325" s="2"/>
    </row>
    <row r="326" spans="4:5" ht="14.25" customHeight="1" x14ac:dyDescent="0.55000000000000004">
      <c r="D326" s="2"/>
      <c r="E326" s="2"/>
    </row>
    <row r="327" spans="4:5" ht="14.25" customHeight="1" x14ac:dyDescent="0.55000000000000004">
      <c r="D327" s="2"/>
      <c r="E327" s="2"/>
    </row>
    <row r="328" spans="4:5" ht="14.25" customHeight="1" x14ac:dyDescent="0.55000000000000004">
      <c r="D328" s="2"/>
      <c r="E328" s="2"/>
    </row>
    <row r="329" spans="4:5" ht="14.25" customHeight="1" x14ac:dyDescent="0.55000000000000004">
      <c r="D329" s="2"/>
      <c r="E329" s="2"/>
    </row>
    <row r="330" spans="4:5" ht="14.25" customHeight="1" x14ac:dyDescent="0.55000000000000004">
      <c r="D330" s="2"/>
      <c r="E330" s="2"/>
    </row>
    <row r="331" spans="4:5" ht="14.25" customHeight="1" x14ac:dyDescent="0.55000000000000004">
      <c r="D331" s="2"/>
      <c r="E331" s="2"/>
    </row>
    <row r="332" spans="4:5" ht="14.25" customHeight="1" x14ac:dyDescent="0.55000000000000004">
      <c r="D332" s="2"/>
      <c r="E332" s="2"/>
    </row>
    <row r="333" spans="4:5" ht="14.25" customHeight="1" x14ac:dyDescent="0.55000000000000004">
      <c r="D333" s="2"/>
      <c r="E333" s="2"/>
    </row>
    <row r="334" spans="4:5" ht="14.25" customHeight="1" x14ac:dyDescent="0.55000000000000004">
      <c r="D334" s="2"/>
      <c r="E334" s="2"/>
    </row>
    <row r="335" spans="4:5" ht="14.25" customHeight="1" x14ac:dyDescent="0.55000000000000004">
      <c r="D335" s="2"/>
      <c r="E335" s="2"/>
    </row>
    <row r="336" spans="4:5" ht="14.25" customHeight="1" x14ac:dyDescent="0.55000000000000004">
      <c r="D336" s="2"/>
      <c r="E336" s="2"/>
    </row>
    <row r="337" spans="4:5" ht="14.25" customHeight="1" x14ac:dyDescent="0.55000000000000004">
      <c r="D337" s="2"/>
      <c r="E337" s="2"/>
    </row>
    <row r="338" spans="4:5" ht="14.25" customHeight="1" x14ac:dyDescent="0.55000000000000004">
      <c r="D338" s="2"/>
      <c r="E338" s="2"/>
    </row>
    <row r="339" spans="4:5" ht="14.25" customHeight="1" x14ac:dyDescent="0.55000000000000004">
      <c r="D339" s="2"/>
      <c r="E339" s="2"/>
    </row>
    <row r="340" spans="4:5" ht="14.25" customHeight="1" x14ac:dyDescent="0.55000000000000004">
      <c r="D340" s="2"/>
      <c r="E340" s="2"/>
    </row>
    <row r="341" spans="4:5" ht="14.25" customHeight="1" x14ac:dyDescent="0.55000000000000004">
      <c r="D341" s="2"/>
      <c r="E341" s="2"/>
    </row>
    <row r="342" spans="4:5" ht="14.25" customHeight="1" x14ac:dyDescent="0.55000000000000004">
      <c r="D342" s="2"/>
      <c r="E342" s="2"/>
    </row>
    <row r="343" spans="4:5" ht="14.25" customHeight="1" x14ac:dyDescent="0.55000000000000004">
      <c r="D343" s="2"/>
      <c r="E343" s="2"/>
    </row>
    <row r="344" spans="4:5" ht="14.25" customHeight="1" x14ac:dyDescent="0.55000000000000004">
      <c r="D344" s="2"/>
      <c r="E344" s="2"/>
    </row>
    <row r="345" spans="4:5" ht="14.25" customHeight="1" x14ac:dyDescent="0.55000000000000004">
      <c r="D345" s="2"/>
      <c r="E345" s="2"/>
    </row>
    <row r="346" spans="4:5" ht="14.25" customHeight="1" x14ac:dyDescent="0.55000000000000004">
      <c r="D346" s="2"/>
      <c r="E346" s="2"/>
    </row>
    <row r="347" spans="4:5" ht="14.25" customHeight="1" x14ac:dyDescent="0.55000000000000004">
      <c r="D347" s="2"/>
      <c r="E347" s="2"/>
    </row>
    <row r="348" spans="4:5" ht="14.25" customHeight="1" x14ac:dyDescent="0.55000000000000004">
      <c r="D348" s="2"/>
      <c r="E348" s="2"/>
    </row>
    <row r="349" spans="4:5" ht="14.25" customHeight="1" x14ac:dyDescent="0.55000000000000004">
      <c r="D349" s="2"/>
      <c r="E349" s="2"/>
    </row>
    <row r="350" spans="4:5" ht="14.25" customHeight="1" x14ac:dyDescent="0.55000000000000004">
      <c r="D350" s="2"/>
      <c r="E350" s="2"/>
    </row>
    <row r="351" spans="4:5" ht="14.25" customHeight="1" x14ac:dyDescent="0.55000000000000004">
      <c r="D351" s="2"/>
      <c r="E351" s="2"/>
    </row>
    <row r="352" spans="4:5" ht="14.25" customHeight="1" x14ac:dyDescent="0.55000000000000004">
      <c r="D352" s="2"/>
      <c r="E352" s="2"/>
    </row>
    <row r="353" spans="4:5" ht="14.25" customHeight="1" x14ac:dyDescent="0.55000000000000004">
      <c r="D353" s="2"/>
      <c r="E353" s="2"/>
    </row>
    <row r="354" spans="4:5" ht="14.25" customHeight="1" x14ac:dyDescent="0.55000000000000004">
      <c r="D354" s="2"/>
      <c r="E354" s="2"/>
    </row>
    <row r="355" spans="4:5" ht="14.25" customHeight="1" x14ac:dyDescent="0.55000000000000004">
      <c r="D355" s="2"/>
      <c r="E355" s="2"/>
    </row>
    <row r="356" spans="4:5" ht="14.25" customHeight="1" x14ac:dyDescent="0.55000000000000004">
      <c r="D356" s="2"/>
      <c r="E356" s="2"/>
    </row>
    <row r="357" spans="4:5" ht="14.25" customHeight="1" x14ac:dyDescent="0.55000000000000004">
      <c r="D357" s="2"/>
      <c r="E357" s="2"/>
    </row>
    <row r="358" spans="4:5" ht="14.25" customHeight="1" x14ac:dyDescent="0.55000000000000004">
      <c r="D358" s="2"/>
      <c r="E358" s="2"/>
    </row>
    <row r="359" spans="4:5" ht="14.25" customHeight="1" x14ac:dyDescent="0.55000000000000004">
      <c r="D359" s="2"/>
      <c r="E359" s="2"/>
    </row>
    <row r="360" spans="4:5" ht="14.25" customHeight="1" x14ac:dyDescent="0.55000000000000004">
      <c r="D360" s="2"/>
      <c r="E360" s="2"/>
    </row>
    <row r="361" spans="4:5" ht="14.25" customHeight="1" x14ac:dyDescent="0.55000000000000004">
      <c r="D361" s="2"/>
      <c r="E361" s="2"/>
    </row>
    <row r="362" spans="4:5" ht="14.25" customHeight="1" x14ac:dyDescent="0.55000000000000004">
      <c r="D362" s="2"/>
      <c r="E362" s="2"/>
    </row>
    <row r="363" spans="4:5" ht="14.25" customHeight="1" x14ac:dyDescent="0.55000000000000004">
      <c r="D363" s="2"/>
      <c r="E363" s="2"/>
    </row>
    <row r="364" spans="4:5" ht="14.25" customHeight="1" x14ac:dyDescent="0.55000000000000004">
      <c r="D364" s="2"/>
      <c r="E364" s="2"/>
    </row>
    <row r="365" spans="4:5" ht="14.25" customHeight="1" x14ac:dyDescent="0.55000000000000004">
      <c r="D365" s="2"/>
      <c r="E365" s="2"/>
    </row>
    <row r="366" spans="4:5" ht="14.25" customHeight="1" x14ac:dyDescent="0.55000000000000004">
      <c r="D366" s="2"/>
      <c r="E366" s="2"/>
    </row>
    <row r="367" spans="4:5" ht="14.25" customHeight="1" x14ac:dyDescent="0.55000000000000004">
      <c r="D367" s="2"/>
      <c r="E367" s="2"/>
    </row>
    <row r="368" spans="4:5" ht="14.25" customHeight="1" x14ac:dyDescent="0.55000000000000004">
      <c r="D368" s="2"/>
      <c r="E368" s="2"/>
    </row>
    <row r="369" spans="4:5" ht="14.25" customHeight="1" x14ac:dyDescent="0.55000000000000004">
      <c r="D369" s="2"/>
      <c r="E369" s="2"/>
    </row>
    <row r="370" spans="4:5" ht="14.25" customHeight="1" x14ac:dyDescent="0.55000000000000004">
      <c r="D370" s="2"/>
      <c r="E370" s="2"/>
    </row>
    <row r="371" spans="4:5" ht="14.25" customHeight="1" x14ac:dyDescent="0.55000000000000004">
      <c r="D371" s="2"/>
      <c r="E371" s="2"/>
    </row>
    <row r="372" spans="4:5" ht="14.25" customHeight="1" x14ac:dyDescent="0.55000000000000004">
      <c r="D372" s="2"/>
      <c r="E372" s="2"/>
    </row>
    <row r="373" spans="4:5" ht="14.25" customHeight="1" x14ac:dyDescent="0.55000000000000004">
      <c r="D373" s="2"/>
      <c r="E373" s="2"/>
    </row>
    <row r="374" spans="4:5" ht="14.25" customHeight="1" x14ac:dyDescent="0.55000000000000004">
      <c r="D374" s="2"/>
      <c r="E374" s="2"/>
    </row>
    <row r="375" spans="4:5" ht="14.25" customHeight="1" x14ac:dyDescent="0.55000000000000004">
      <c r="D375" s="2"/>
      <c r="E375" s="2"/>
    </row>
    <row r="376" spans="4:5" ht="14.25" customHeight="1" x14ac:dyDescent="0.55000000000000004">
      <c r="D376" s="2"/>
      <c r="E376" s="2"/>
    </row>
    <row r="377" spans="4:5" ht="14.25" customHeight="1" x14ac:dyDescent="0.55000000000000004">
      <c r="D377" s="2"/>
      <c r="E377" s="2"/>
    </row>
    <row r="378" spans="4:5" ht="14.25" customHeight="1" x14ac:dyDescent="0.55000000000000004">
      <c r="D378" s="2"/>
      <c r="E378" s="2"/>
    </row>
    <row r="379" spans="4:5" ht="14.25" customHeight="1" x14ac:dyDescent="0.55000000000000004">
      <c r="D379" s="2"/>
      <c r="E379" s="2"/>
    </row>
    <row r="380" spans="4:5" ht="14.25" customHeight="1" x14ac:dyDescent="0.55000000000000004">
      <c r="D380" s="2"/>
      <c r="E380" s="2"/>
    </row>
    <row r="381" spans="4:5" ht="14.25" customHeight="1" x14ac:dyDescent="0.55000000000000004">
      <c r="D381" s="2"/>
      <c r="E381" s="2"/>
    </row>
    <row r="382" spans="4:5" ht="14.25" customHeight="1" x14ac:dyDescent="0.55000000000000004">
      <c r="D382" s="2"/>
      <c r="E382" s="2"/>
    </row>
    <row r="383" spans="4:5" ht="14.25" customHeight="1" x14ac:dyDescent="0.55000000000000004">
      <c r="D383" s="2"/>
      <c r="E383" s="2"/>
    </row>
    <row r="384" spans="4:5" ht="14.25" customHeight="1" x14ac:dyDescent="0.55000000000000004">
      <c r="D384" s="2"/>
      <c r="E384" s="2"/>
    </row>
    <row r="385" spans="4:5" ht="14.25" customHeight="1" x14ac:dyDescent="0.55000000000000004">
      <c r="D385" s="2"/>
      <c r="E385" s="2"/>
    </row>
    <row r="386" spans="4:5" ht="14.25" customHeight="1" x14ac:dyDescent="0.55000000000000004">
      <c r="D386" s="2"/>
      <c r="E386" s="2"/>
    </row>
    <row r="387" spans="4:5" ht="14.25" customHeight="1" x14ac:dyDescent="0.55000000000000004">
      <c r="D387" s="2"/>
      <c r="E387" s="2"/>
    </row>
    <row r="388" spans="4:5" ht="14.25" customHeight="1" x14ac:dyDescent="0.55000000000000004">
      <c r="D388" s="2"/>
      <c r="E388" s="2"/>
    </row>
    <row r="389" spans="4:5" ht="14.25" customHeight="1" x14ac:dyDescent="0.55000000000000004">
      <c r="D389" s="2"/>
      <c r="E389" s="2"/>
    </row>
    <row r="390" spans="4:5" ht="14.25" customHeight="1" x14ac:dyDescent="0.55000000000000004">
      <c r="D390" s="2"/>
      <c r="E390" s="2"/>
    </row>
    <row r="391" spans="4:5" ht="14.25" customHeight="1" x14ac:dyDescent="0.55000000000000004">
      <c r="D391" s="2"/>
      <c r="E391" s="2"/>
    </row>
    <row r="392" spans="4:5" ht="14.25" customHeight="1" x14ac:dyDescent="0.55000000000000004">
      <c r="D392" s="2"/>
      <c r="E392" s="2"/>
    </row>
    <row r="393" spans="4:5" ht="14.25" customHeight="1" x14ac:dyDescent="0.55000000000000004">
      <c r="D393" s="2"/>
      <c r="E393" s="2"/>
    </row>
    <row r="394" spans="4:5" ht="14.25" customHeight="1" x14ac:dyDescent="0.55000000000000004">
      <c r="D394" s="2"/>
      <c r="E394" s="2"/>
    </row>
    <row r="395" spans="4:5" ht="14.25" customHeight="1" x14ac:dyDescent="0.55000000000000004">
      <c r="D395" s="2"/>
      <c r="E395" s="2"/>
    </row>
    <row r="396" spans="4:5" ht="14.25" customHeight="1" x14ac:dyDescent="0.55000000000000004">
      <c r="D396" s="2"/>
      <c r="E396" s="2"/>
    </row>
    <row r="397" spans="4:5" ht="14.25" customHeight="1" x14ac:dyDescent="0.55000000000000004">
      <c r="D397" s="2"/>
      <c r="E397" s="2"/>
    </row>
    <row r="398" spans="4:5" ht="14.25" customHeight="1" x14ac:dyDescent="0.55000000000000004">
      <c r="D398" s="2"/>
      <c r="E398" s="2"/>
    </row>
    <row r="399" spans="4:5" ht="14.25" customHeight="1" x14ac:dyDescent="0.55000000000000004">
      <c r="D399" s="2"/>
      <c r="E399" s="2"/>
    </row>
    <row r="400" spans="4:5" ht="14.25" customHeight="1" x14ac:dyDescent="0.55000000000000004">
      <c r="D400" s="2"/>
      <c r="E400" s="2"/>
    </row>
    <row r="401" spans="4:5" ht="14.25" customHeight="1" x14ac:dyDescent="0.55000000000000004">
      <c r="D401" s="2"/>
      <c r="E401" s="2"/>
    </row>
    <row r="402" spans="4:5" ht="14.25" customHeight="1" x14ac:dyDescent="0.55000000000000004">
      <c r="D402" s="2"/>
      <c r="E402" s="2"/>
    </row>
    <row r="403" spans="4:5" ht="14.25" customHeight="1" x14ac:dyDescent="0.55000000000000004">
      <c r="D403" s="2"/>
      <c r="E403" s="2"/>
    </row>
    <row r="404" spans="4:5" ht="14.25" customHeight="1" x14ac:dyDescent="0.55000000000000004">
      <c r="D404" s="2"/>
      <c r="E404" s="2"/>
    </row>
    <row r="405" spans="4:5" ht="14.25" customHeight="1" x14ac:dyDescent="0.55000000000000004">
      <c r="D405" s="2"/>
      <c r="E405" s="2"/>
    </row>
    <row r="406" spans="4:5" ht="14.25" customHeight="1" x14ac:dyDescent="0.55000000000000004">
      <c r="D406" s="2"/>
      <c r="E406" s="2"/>
    </row>
    <row r="407" spans="4:5" ht="14.25" customHeight="1" x14ac:dyDescent="0.55000000000000004">
      <c r="D407" s="2"/>
      <c r="E407" s="2"/>
    </row>
    <row r="408" spans="4:5" ht="14.25" customHeight="1" x14ac:dyDescent="0.55000000000000004">
      <c r="D408" s="2"/>
      <c r="E408" s="2"/>
    </row>
    <row r="409" spans="4:5" ht="14.25" customHeight="1" x14ac:dyDescent="0.55000000000000004">
      <c r="D409" s="2"/>
      <c r="E409" s="2"/>
    </row>
    <row r="410" spans="4:5" ht="14.25" customHeight="1" x14ac:dyDescent="0.55000000000000004">
      <c r="D410" s="2"/>
      <c r="E410" s="2"/>
    </row>
    <row r="411" spans="4:5" ht="14.25" customHeight="1" x14ac:dyDescent="0.55000000000000004">
      <c r="D411" s="2"/>
      <c r="E411" s="2"/>
    </row>
    <row r="412" spans="4:5" ht="14.25" customHeight="1" x14ac:dyDescent="0.55000000000000004">
      <c r="D412" s="2"/>
      <c r="E412" s="2"/>
    </row>
    <row r="413" spans="4:5" ht="14.25" customHeight="1" x14ac:dyDescent="0.55000000000000004">
      <c r="D413" s="2"/>
      <c r="E413" s="2"/>
    </row>
    <row r="414" spans="4:5" ht="14.25" customHeight="1" x14ac:dyDescent="0.55000000000000004">
      <c r="D414" s="2"/>
      <c r="E414" s="2"/>
    </row>
    <row r="415" spans="4:5" ht="14.25" customHeight="1" x14ac:dyDescent="0.55000000000000004">
      <c r="D415" s="2"/>
      <c r="E415" s="2"/>
    </row>
    <row r="416" spans="4:5" ht="14.25" customHeight="1" x14ac:dyDescent="0.55000000000000004">
      <c r="D416" s="2"/>
      <c r="E416" s="2"/>
    </row>
    <row r="417" spans="4:5" ht="14.25" customHeight="1" x14ac:dyDescent="0.55000000000000004">
      <c r="D417" s="2"/>
      <c r="E417" s="2"/>
    </row>
    <row r="418" spans="4:5" ht="14.25" customHeight="1" x14ac:dyDescent="0.55000000000000004">
      <c r="D418" s="2"/>
      <c r="E418" s="2"/>
    </row>
    <row r="419" spans="4:5" ht="14.25" customHeight="1" x14ac:dyDescent="0.55000000000000004">
      <c r="D419" s="2"/>
      <c r="E419" s="2"/>
    </row>
    <row r="420" spans="4:5" ht="14.25" customHeight="1" x14ac:dyDescent="0.55000000000000004">
      <c r="D420" s="2"/>
      <c r="E420" s="2"/>
    </row>
    <row r="421" spans="4:5" ht="14.25" customHeight="1" x14ac:dyDescent="0.55000000000000004">
      <c r="D421" s="2"/>
      <c r="E421" s="2"/>
    </row>
    <row r="422" spans="4:5" ht="14.25" customHeight="1" x14ac:dyDescent="0.55000000000000004">
      <c r="D422" s="2"/>
      <c r="E422" s="2"/>
    </row>
    <row r="423" spans="4:5" ht="14.25" customHeight="1" x14ac:dyDescent="0.55000000000000004">
      <c r="D423" s="2"/>
      <c r="E423" s="2"/>
    </row>
    <row r="424" spans="4:5" ht="14.25" customHeight="1" x14ac:dyDescent="0.55000000000000004">
      <c r="D424" s="2"/>
      <c r="E424" s="2"/>
    </row>
    <row r="425" spans="4:5" ht="14.25" customHeight="1" x14ac:dyDescent="0.55000000000000004">
      <c r="D425" s="2"/>
      <c r="E425" s="2"/>
    </row>
    <row r="426" spans="4:5" ht="14.25" customHeight="1" x14ac:dyDescent="0.55000000000000004">
      <c r="D426" s="2"/>
      <c r="E426" s="2"/>
    </row>
    <row r="427" spans="4:5" ht="14.25" customHeight="1" x14ac:dyDescent="0.55000000000000004">
      <c r="D427" s="2"/>
      <c r="E427" s="2"/>
    </row>
    <row r="428" spans="4:5" ht="14.25" customHeight="1" x14ac:dyDescent="0.55000000000000004">
      <c r="D428" s="2"/>
      <c r="E428" s="2"/>
    </row>
    <row r="429" spans="4:5" ht="14.25" customHeight="1" x14ac:dyDescent="0.55000000000000004">
      <c r="D429" s="2"/>
      <c r="E429" s="2"/>
    </row>
    <row r="430" spans="4:5" ht="14.25" customHeight="1" x14ac:dyDescent="0.55000000000000004">
      <c r="D430" s="2"/>
      <c r="E430" s="2"/>
    </row>
    <row r="431" spans="4:5" ht="14.25" customHeight="1" x14ac:dyDescent="0.55000000000000004">
      <c r="D431" s="2"/>
      <c r="E431" s="2"/>
    </row>
    <row r="432" spans="4:5" ht="14.25" customHeight="1" x14ac:dyDescent="0.55000000000000004">
      <c r="D432" s="2"/>
      <c r="E432" s="2"/>
    </row>
    <row r="433" spans="4:5" ht="14.25" customHeight="1" x14ac:dyDescent="0.55000000000000004">
      <c r="D433" s="2"/>
      <c r="E433" s="2"/>
    </row>
    <row r="434" spans="4:5" ht="14.25" customHeight="1" x14ac:dyDescent="0.55000000000000004">
      <c r="D434" s="2"/>
      <c r="E434" s="2"/>
    </row>
    <row r="435" spans="4:5" ht="14.25" customHeight="1" x14ac:dyDescent="0.55000000000000004">
      <c r="D435" s="2"/>
      <c r="E435" s="2"/>
    </row>
    <row r="436" spans="4:5" ht="14.25" customHeight="1" x14ac:dyDescent="0.55000000000000004">
      <c r="D436" s="2"/>
      <c r="E436" s="2"/>
    </row>
    <row r="437" spans="4:5" ht="14.25" customHeight="1" x14ac:dyDescent="0.55000000000000004">
      <c r="D437" s="2"/>
      <c r="E437" s="2"/>
    </row>
    <row r="438" spans="4:5" ht="14.25" customHeight="1" x14ac:dyDescent="0.55000000000000004">
      <c r="D438" s="2"/>
      <c r="E438" s="2"/>
    </row>
    <row r="439" spans="4:5" ht="14.25" customHeight="1" x14ac:dyDescent="0.55000000000000004">
      <c r="D439" s="2"/>
      <c r="E439" s="2"/>
    </row>
    <row r="440" spans="4:5" ht="14.25" customHeight="1" x14ac:dyDescent="0.55000000000000004">
      <c r="D440" s="2"/>
      <c r="E440" s="2"/>
    </row>
    <row r="441" spans="4:5" ht="14.25" customHeight="1" x14ac:dyDescent="0.55000000000000004">
      <c r="D441" s="2"/>
      <c r="E441" s="2"/>
    </row>
    <row r="442" spans="4:5" ht="14.25" customHeight="1" x14ac:dyDescent="0.55000000000000004">
      <c r="D442" s="2"/>
      <c r="E442" s="2"/>
    </row>
    <row r="443" spans="4:5" ht="14.25" customHeight="1" x14ac:dyDescent="0.55000000000000004">
      <c r="D443" s="2"/>
      <c r="E443" s="2"/>
    </row>
    <row r="444" spans="4:5" ht="14.25" customHeight="1" x14ac:dyDescent="0.55000000000000004">
      <c r="D444" s="2"/>
      <c r="E444" s="2"/>
    </row>
    <row r="445" spans="4:5" ht="14.25" customHeight="1" x14ac:dyDescent="0.55000000000000004">
      <c r="D445" s="2"/>
      <c r="E445" s="2"/>
    </row>
    <row r="446" spans="4:5" ht="14.25" customHeight="1" x14ac:dyDescent="0.55000000000000004">
      <c r="D446" s="2"/>
      <c r="E446" s="2"/>
    </row>
    <row r="447" spans="4:5" ht="14.25" customHeight="1" x14ac:dyDescent="0.55000000000000004">
      <c r="D447" s="2"/>
      <c r="E447" s="2"/>
    </row>
    <row r="448" spans="4:5" ht="14.25" customHeight="1" x14ac:dyDescent="0.55000000000000004">
      <c r="D448" s="2"/>
      <c r="E448" s="2"/>
    </row>
    <row r="449" spans="4:5" ht="14.25" customHeight="1" x14ac:dyDescent="0.55000000000000004">
      <c r="D449" s="2"/>
      <c r="E449" s="2"/>
    </row>
    <row r="450" spans="4:5" ht="14.25" customHeight="1" x14ac:dyDescent="0.55000000000000004">
      <c r="D450" s="2"/>
      <c r="E450" s="2"/>
    </row>
    <row r="451" spans="4:5" ht="14.25" customHeight="1" x14ac:dyDescent="0.55000000000000004">
      <c r="D451" s="2"/>
      <c r="E451" s="2"/>
    </row>
    <row r="452" spans="4:5" ht="14.25" customHeight="1" x14ac:dyDescent="0.55000000000000004">
      <c r="D452" s="2"/>
      <c r="E452" s="2"/>
    </row>
    <row r="453" spans="4:5" ht="14.25" customHeight="1" x14ac:dyDescent="0.55000000000000004">
      <c r="D453" s="2"/>
      <c r="E453" s="2"/>
    </row>
    <row r="454" spans="4:5" ht="14.25" customHeight="1" x14ac:dyDescent="0.55000000000000004">
      <c r="D454" s="2"/>
      <c r="E454" s="2"/>
    </row>
    <row r="455" spans="4:5" ht="14.25" customHeight="1" x14ac:dyDescent="0.55000000000000004">
      <c r="D455" s="2"/>
      <c r="E455" s="2"/>
    </row>
    <row r="456" spans="4:5" ht="14.25" customHeight="1" x14ac:dyDescent="0.55000000000000004">
      <c r="D456" s="2"/>
      <c r="E456" s="2"/>
    </row>
    <row r="457" spans="4:5" ht="14.25" customHeight="1" x14ac:dyDescent="0.55000000000000004">
      <c r="D457" s="2"/>
      <c r="E457" s="2"/>
    </row>
    <row r="458" spans="4:5" ht="14.25" customHeight="1" x14ac:dyDescent="0.55000000000000004">
      <c r="D458" s="2"/>
      <c r="E458" s="2"/>
    </row>
    <row r="459" spans="4:5" ht="14.25" customHeight="1" x14ac:dyDescent="0.55000000000000004">
      <c r="D459" s="2"/>
      <c r="E459" s="2"/>
    </row>
    <row r="460" spans="4:5" ht="14.25" customHeight="1" x14ac:dyDescent="0.55000000000000004">
      <c r="D460" s="2"/>
      <c r="E460" s="2"/>
    </row>
    <row r="461" spans="4:5" ht="14.25" customHeight="1" x14ac:dyDescent="0.55000000000000004">
      <c r="D461" s="2"/>
      <c r="E461" s="2"/>
    </row>
    <row r="462" spans="4:5" ht="14.25" customHeight="1" x14ac:dyDescent="0.55000000000000004">
      <c r="D462" s="2"/>
      <c r="E462" s="2"/>
    </row>
    <row r="463" spans="4:5" ht="14.25" customHeight="1" x14ac:dyDescent="0.55000000000000004">
      <c r="D463" s="2"/>
      <c r="E463" s="2"/>
    </row>
    <row r="464" spans="4:5" ht="14.25" customHeight="1" x14ac:dyDescent="0.55000000000000004">
      <c r="D464" s="2"/>
      <c r="E464" s="2"/>
    </row>
    <row r="465" spans="4:5" ht="14.25" customHeight="1" x14ac:dyDescent="0.55000000000000004">
      <c r="D465" s="2"/>
      <c r="E465" s="2"/>
    </row>
    <row r="466" spans="4:5" ht="14.25" customHeight="1" x14ac:dyDescent="0.55000000000000004">
      <c r="D466" s="2"/>
      <c r="E466" s="2"/>
    </row>
    <row r="467" spans="4:5" ht="14.25" customHeight="1" x14ac:dyDescent="0.55000000000000004">
      <c r="D467" s="2"/>
      <c r="E467" s="2"/>
    </row>
    <row r="468" spans="4:5" ht="14.25" customHeight="1" x14ac:dyDescent="0.55000000000000004">
      <c r="D468" s="2"/>
      <c r="E468" s="2"/>
    </row>
    <row r="469" spans="4:5" ht="14.25" customHeight="1" x14ac:dyDescent="0.55000000000000004">
      <c r="D469" s="2"/>
      <c r="E469" s="2"/>
    </row>
    <row r="470" spans="4:5" ht="14.25" customHeight="1" x14ac:dyDescent="0.55000000000000004">
      <c r="D470" s="2"/>
      <c r="E470" s="2"/>
    </row>
    <row r="471" spans="4:5" ht="14.25" customHeight="1" x14ac:dyDescent="0.55000000000000004">
      <c r="D471" s="2"/>
      <c r="E471" s="2"/>
    </row>
    <row r="472" spans="4:5" ht="14.25" customHeight="1" x14ac:dyDescent="0.55000000000000004">
      <c r="D472" s="2"/>
      <c r="E472" s="2"/>
    </row>
    <row r="473" spans="4:5" ht="14.25" customHeight="1" x14ac:dyDescent="0.55000000000000004">
      <c r="D473" s="2"/>
      <c r="E473" s="2"/>
    </row>
    <row r="474" spans="4:5" ht="14.25" customHeight="1" x14ac:dyDescent="0.55000000000000004">
      <c r="D474" s="2"/>
      <c r="E474" s="2"/>
    </row>
    <row r="475" spans="4:5" ht="14.25" customHeight="1" x14ac:dyDescent="0.55000000000000004">
      <c r="D475" s="2"/>
      <c r="E475" s="2"/>
    </row>
    <row r="476" spans="4:5" ht="14.25" customHeight="1" x14ac:dyDescent="0.55000000000000004">
      <c r="D476" s="2"/>
      <c r="E476" s="2"/>
    </row>
    <row r="477" spans="4:5" ht="14.25" customHeight="1" x14ac:dyDescent="0.55000000000000004">
      <c r="D477" s="2"/>
      <c r="E477" s="2"/>
    </row>
    <row r="478" spans="4:5" ht="14.25" customHeight="1" x14ac:dyDescent="0.55000000000000004">
      <c r="D478" s="2"/>
      <c r="E478" s="2"/>
    </row>
    <row r="479" spans="4:5" ht="14.25" customHeight="1" x14ac:dyDescent="0.55000000000000004">
      <c r="D479" s="2"/>
      <c r="E479" s="2"/>
    </row>
    <row r="480" spans="4:5" ht="14.25" customHeight="1" x14ac:dyDescent="0.55000000000000004">
      <c r="D480" s="2"/>
      <c r="E480" s="2"/>
    </row>
    <row r="481" spans="4:5" ht="14.25" customHeight="1" x14ac:dyDescent="0.55000000000000004">
      <c r="D481" s="2"/>
      <c r="E481" s="2"/>
    </row>
    <row r="482" spans="4:5" ht="14.25" customHeight="1" x14ac:dyDescent="0.55000000000000004">
      <c r="D482" s="2"/>
      <c r="E482" s="2"/>
    </row>
    <row r="483" spans="4:5" ht="14.25" customHeight="1" x14ac:dyDescent="0.55000000000000004">
      <c r="D483" s="2"/>
      <c r="E483" s="2"/>
    </row>
    <row r="484" spans="4:5" ht="14.25" customHeight="1" x14ac:dyDescent="0.55000000000000004">
      <c r="D484" s="2"/>
      <c r="E484" s="2"/>
    </row>
    <row r="485" spans="4:5" ht="14.25" customHeight="1" x14ac:dyDescent="0.55000000000000004">
      <c r="D485" s="2"/>
      <c r="E485" s="2"/>
    </row>
    <row r="486" spans="4:5" ht="14.25" customHeight="1" x14ac:dyDescent="0.55000000000000004">
      <c r="D486" s="2"/>
      <c r="E486" s="2"/>
    </row>
    <row r="487" spans="4:5" ht="14.25" customHeight="1" x14ac:dyDescent="0.55000000000000004">
      <c r="D487" s="2"/>
      <c r="E487" s="2"/>
    </row>
    <row r="488" spans="4:5" ht="14.25" customHeight="1" x14ac:dyDescent="0.55000000000000004">
      <c r="D488" s="2"/>
      <c r="E488" s="2"/>
    </row>
    <row r="489" spans="4:5" ht="14.25" customHeight="1" x14ac:dyDescent="0.55000000000000004">
      <c r="D489" s="2"/>
      <c r="E489" s="2"/>
    </row>
    <row r="490" spans="4:5" ht="14.25" customHeight="1" x14ac:dyDescent="0.55000000000000004">
      <c r="D490" s="2"/>
      <c r="E490" s="2"/>
    </row>
    <row r="491" spans="4:5" ht="14.25" customHeight="1" x14ac:dyDescent="0.55000000000000004">
      <c r="D491" s="2"/>
      <c r="E491" s="2"/>
    </row>
    <row r="492" spans="4:5" ht="14.25" customHeight="1" x14ac:dyDescent="0.55000000000000004">
      <c r="D492" s="2"/>
      <c r="E492" s="2"/>
    </row>
    <row r="493" spans="4:5" ht="14.25" customHeight="1" x14ac:dyDescent="0.55000000000000004">
      <c r="D493" s="2"/>
      <c r="E493" s="2"/>
    </row>
    <row r="494" spans="4:5" ht="14.25" customHeight="1" x14ac:dyDescent="0.55000000000000004">
      <c r="D494" s="2"/>
      <c r="E494" s="2"/>
    </row>
    <row r="495" spans="4:5" ht="14.25" customHeight="1" x14ac:dyDescent="0.55000000000000004">
      <c r="D495" s="2"/>
      <c r="E495" s="2"/>
    </row>
    <row r="496" spans="4:5" ht="14.25" customHeight="1" x14ac:dyDescent="0.55000000000000004">
      <c r="D496" s="2"/>
      <c r="E496" s="2"/>
    </row>
    <row r="497" spans="4:5" ht="14.25" customHeight="1" x14ac:dyDescent="0.55000000000000004">
      <c r="D497" s="2"/>
      <c r="E497" s="2"/>
    </row>
    <row r="498" spans="4:5" ht="14.25" customHeight="1" x14ac:dyDescent="0.55000000000000004">
      <c r="D498" s="2"/>
      <c r="E498" s="2"/>
    </row>
    <row r="499" spans="4:5" ht="14.25" customHeight="1" x14ac:dyDescent="0.55000000000000004">
      <c r="D499" s="2"/>
      <c r="E499" s="2"/>
    </row>
    <row r="500" spans="4:5" ht="14.25" customHeight="1" x14ac:dyDescent="0.55000000000000004">
      <c r="D500" s="2"/>
      <c r="E500" s="2"/>
    </row>
    <row r="501" spans="4:5" ht="14.25" customHeight="1" x14ac:dyDescent="0.55000000000000004">
      <c r="D501" s="2"/>
      <c r="E501" s="2"/>
    </row>
    <row r="502" spans="4:5" ht="14.25" customHeight="1" x14ac:dyDescent="0.55000000000000004">
      <c r="D502" s="2"/>
      <c r="E502" s="2"/>
    </row>
    <row r="503" spans="4:5" ht="14.25" customHeight="1" x14ac:dyDescent="0.55000000000000004">
      <c r="D503" s="2"/>
      <c r="E503" s="2"/>
    </row>
    <row r="504" spans="4:5" ht="14.25" customHeight="1" x14ac:dyDescent="0.55000000000000004">
      <c r="D504" s="2"/>
      <c r="E504" s="2"/>
    </row>
    <row r="505" spans="4:5" ht="14.25" customHeight="1" x14ac:dyDescent="0.55000000000000004">
      <c r="D505" s="2"/>
      <c r="E505" s="2"/>
    </row>
    <row r="506" spans="4:5" ht="14.25" customHeight="1" x14ac:dyDescent="0.55000000000000004">
      <c r="D506" s="2"/>
      <c r="E506" s="2"/>
    </row>
    <row r="507" spans="4:5" ht="14.25" customHeight="1" x14ac:dyDescent="0.55000000000000004">
      <c r="D507" s="2"/>
      <c r="E507" s="2"/>
    </row>
    <row r="508" spans="4:5" ht="14.25" customHeight="1" x14ac:dyDescent="0.55000000000000004">
      <c r="D508" s="2"/>
      <c r="E508" s="2"/>
    </row>
    <row r="509" spans="4:5" ht="14.25" customHeight="1" x14ac:dyDescent="0.55000000000000004">
      <c r="D509" s="2"/>
      <c r="E509" s="2"/>
    </row>
    <row r="510" spans="4:5" ht="14.25" customHeight="1" x14ac:dyDescent="0.55000000000000004">
      <c r="D510" s="2"/>
      <c r="E510" s="2"/>
    </row>
    <row r="511" spans="4:5" ht="14.25" customHeight="1" x14ac:dyDescent="0.55000000000000004">
      <c r="D511" s="2"/>
      <c r="E511" s="2"/>
    </row>
    <row r="512" spans="4:5" ht="14.25" customHeight="1" x14ac:dyDescent="0.55000000000000004">
      <c r="D512" s="2"/>
      <c r="E512" s="2"/>
    </row>
    <row r="513" spans="4:5" ht="14.25" customHeight="1" x14ac:dyDescent="0.55000000000000004">
      <c r="D513" s="2"/>
      <c r="E513" s="2"/>
    </row>
    <row r="514" spans="4:5" ht="14.25" customHeight="1" x14ac:dyDescent="0.55000000000000004">
      <c r="D514" s="2"/>
      <c r="E514" s="2"/>
    </row>
    <row r="515" spans="4:5" ht="14.25" customHeight="1" x14ac:dyDescent="0.55000000000000004">
      <c r="D515" s="2"/>
      <c r="E515" s="2"/>
    </row>
    <row r="516" spans="4:5" ht="14.25" customHeight="1" x14ac:dyDescent="0.55000000000000004">
      <c r="D516" s="2"/>
      <c r="E516" s="2"/>
    </row>
    <row r="517" spans="4:5" ht="14.25" customHeight="1" x14ac:dyDescent="0.55000000000000004">
      <c r="D517" s="2"/>
      <c r="E517" s="2"/>
    </row>
    <row r="518" spans="4:5" ht="14.25" customHeight="1" x14ac:dyDescent="0.55000000000000004">
      <c r="D518" s="2"/>
      <c r="E518" s="2"/>
    </row>
    <row r="519" spans="4:5" ht="14.25" customHeight="1" x14ac:dyDescent="0.55000000000000004">
      <c r="D519" s="2"/>
      <c r="E519" s="2"/>
    </row>
    <row r="520" spans="4:5" ht="14.25" customHeight="1" x14ac:dyDescent="0.55000000000000004">
      <c r="D520" s="2"/>
      <c r="E520" s="2"/>
    </row>
    <row r="521" spans="4:5" ht="14.25" customHeight="1" x14ac:dyDescent="0.55000000000000004">
      <c r="D521" s="2"/>
      <c r="E521" s="2"/>
    </row>
    <row r="522" spans="4:5" ht="14.25" customHeight="1" x14ac:dyDescent="0.55000000000000004">
      <c r="D522" s="2"/>
      <c r="E522" s="2"/>
    </row>
    <row r="523" spans="4:5" ht="14.25" customHeight="1" x14ac:dyDescent="0.55000000000000004">
      <c r="D523" s="2"/>
      <c r="E523" s="2"/>
    </row>
    <row r="524" spans="4:5" ht="14.25" customHeight="1" x14ac:dyDescent="0.55000000000000004">
      <c r="D524" s="2"/>
      <c r="E524" s="2"/>
    </row>
    <row r="525" spans="4:5" ht="14.25" customHeight="1" x14ac:dyDescent="0.55000000000000004">
      <c r="D525" s="2"/>
      <c r="E525" s="2"/>
    </row>
    <row r="526" spans="4:5" ht="14.25" customHeight="1" x14ac:dyDescent="0.55000000000000004">
      <c r="D526" s="2"/>
      <c r="E526" s="2"/>
    </row>
    <row r="527" spans="4:5" ht="14.25" customHeight="1" x14ac:dyDescent="0.55000000000000004">
      <c r="D527" s="2"/>
      <c r="E527" s="2"/>
    </row>
    <row r="528" spans="4:5" ht="14.25" customHeight="1" x14ac:dyDescent="0.55000000000000004">
      <c r="D528" s="2"/>
      <c r="E528" s="2"/>
    </row>
    <row r="529" spans="4:5" ht="14.25" customHeight="1" x14ac:dyDescent="0.55000000000000004">
      <c r="D529" s="2"/>
      <c r="E529" s="2"/>
    </row>
    <row r="530" spans="4:5" ht="14.25" customHeight="1" x14ac:dyDescent="0.55000000000000004">
      <c r="D530" s="2"/>
      <c r="E530" s="2"/>
    </row>
    <row r="531" spans="4:5" ht="14.25" customHeight="1" x14ac:dyDescent="0.55000000000000004">
      <c r="D531" s="2"/>
      <c r="E531" s="2"/>
    </row>
    <row r="532" spans="4:5" ht="14.25" customHeight="1" x14ac:dyDescent="0.55000000000000004">
      <c r="D532" s="2"/>
      <c r="E532" s="2"/>
    </row>
    <row r="533" spans="4:5" ht="14.25" customHeight="1" x14ac:dyDescent="0.55000000000000004">
      <c r="D533" s="2"/>
      <c r="E533" s="2"/>
    </row>
    <row r="534" spans="4:5" ht="14.25" customHeight="1" x14ac:dyDescent="0.55000000000000004">
      <c r="D534" s="2"/>
      <c r="E534" s="2"/>
    </row>
    <row r="535" spans="4:5" ht="14.25" customHeight="1" x14ac:dyDescent="0.55000000000000004">
      <c r="D535" s="2"/>
      <c r="E535" s="2"/>
    </row>
    <row r="536" spans="4:5" ht="14.25" customHeight="1" x14ac:dyDescent="0.55000000000000004">
      <c r="D536" s="2"/>
      <c r="E536" s="2"/>
    </row>
    <row r="537" spans="4:5" ht="14.25" customHeight="1" x14ac:dyDescent="0.55000000000000004">
      <c r="D537" s="2"/>
      <c r="E537" s="2"/>
    </row>
    <row r="538" spans="4:5" ht="14.25" customHeight="1" x14ac:dyDescent="0.55000000000000004">
      <c r="D538" s="2"/>
      <c r="E538" s="2"/>
    </row>
    <row r="539" spans="4:5" ht="14.25" customHeight="1" x14ac:dyDescent="0.55000000000000004">
      <c r="D539" s="2"/>
      <c r="E539" s="2"/>
    </row>
    <row r="540" spans="4:5" ht="14.25" customHeight="1" x14ac:dyDescent="0.55000000000000004">
      <c r="D540" s="2"/>
      <c r="E540" s="2"/>
    </row>
    <row r="541" spans="4:5" ht="14.25" customHeight="1" x14ac:dyDescent="0.55000000000000004">
      <c r="D541" s="2"/>
      <c r="E541" s="2"/>
    </row>
    <row r="542" spans="4:5" ht="14.25" customHeight="1" x14ac:dyDescent="0.55000000000000004">
      <c r="D542" s="2"/>
      <c r="E542" s="2"/>
    </row>
    <row r="543" spans="4:5" ht="14.25" customHeight="1" x14ac:dyDescent="0.55000000000000004">
      <c r="D543" s="2"/>
      <c r="E543" s="2"/>
    </row>
    <row r="544" spans="4:5" ht="14.25" customHeight="1" x14ac:dyDescent="0.55000000000000004">
      <c r="D544" s="2"/>
      <c r="E544" s="2"/>
    </row>
    <row r="545" spans="4:5" ht="14.25" customHeight="1" x14ac:dyDescent="0.55000000000000004">
      <c r="D545" s="2"/>
      <c r="E545" s="2"/>
    </row>
    <row r="546" spans="4:5" ht="14.25" customHeight="1" x14ac:dyDescent="0.55000000000000004">
      <c r="D546" s="2"/>
      <c r="E546" s="2"/>
    </row>
    <row r="547" spans="4:5" ht="14.25" customHeight="1" x14ac:dyDescent="0.55000000000000004">
      <c r="D547" s="2"/>
      <c r="E547" s="2"/>
    </row>
    <row r="548" spans="4:5" ht="14.25" customHeight="1" x14ac:dyDescent="0.55000000000000004">
      <c r="D548" s="2"/>
      <c r="E548" s="2"/>
    </row>
    <row r="549" spans="4:5" ht="14.25" customHeight="1" x14ac:dyDescent="0.55000000000000004">
      <c r="D549" s="2"/>
      <c r="E549" s="2"/>
    </row>
    <row r="550" spans="4:5" ht="14.25" customHeight="1" x14ac:dyDescent="0.55000000000000004">
      <c r="D550" s="2"/>
      <c r="E550" s="2"/>
    </row>
    <row r="551" spans="4:5" ht="14.25" customHeight="1" x14ac:dyDescent="0.55000000000000004">
      <c r="D551" s="2"/>
      <c r="E551" s="2"/>
    </row>
    <row r="552" spans="4:5" ht="14.25" customHeight="1" x14ac:dyDescent="0.55000000000000004">
      <c r="D552" s="2"/>
      <c r="E552" s="2"/>
    </row>
    <row r="553" spans="4:5" ht="14.25" customHeight="1" x14ac:dyDescent="0.55000000000000004">
      <c r="D553" s="2"/>
      <c r="E553" s="2"/>
    </row>
    <row r="554" spans="4:5" ht="14.25" customHeight="1" x14ac:dyDescent="0.55000000000000004">
      <c r="D554" s="2"/>
      <c r="E554" s="2"/>
    </row>
    <row r="555" spans="4:5" ht="14.25" customHeight="1" x14ac:dyDescent="0.55000000000000004">
      <c r="D555" s="2"/>
      <c r="E555" s="2"/>
    </row>
    <row r="556" spans="4:5" ht="14.25" customHeight="1" x14ac:dyDescent="0.55000000000000004">
      <c r="D556" s="2"/>
      <c r="E556" s="2"/>
    </row>
    <row r="557" spans="4:5" ht="14.25" customHeight="1" x14ac:dyDescent="0.55000000000000004">
      <c r="D557" s="2"/>
      <c r="E557" s="2"/>
    </row>
    <row r="558" spans="4:5" ht="14.25" customHeight="1" x14ac:dyDescent="0.55000000000000004">
      <c r="D558" s="2"/>
      <c r="E558" s="2"/>
    </row>
    <row r="559" spans="4:5" ht="14.25" customHeight="1" x14ac:dyDescent="0.55000000000000004">
      <c r="D559" s="2"/>
      <c r="E559" s="2"/>
    </row>
    <row r="560" spans="4:5" ht="14.25" customHeight="1" x14ac:dyDescent="0.55000000000000004">
      <c r="D560" s="2"/>
      <c r="E560" s="2"/>
    </row>
    <row r="561" spans="4:5" ht="14.25" customHeight="1" x14ac:dyDescent="0.55000000000000004">
      <c r="D561" s="2"/>
      <c r="E561" s="2"/>
    </row>
    <row r="562" spans="4:5" ht="14.25" customHeight="1" x14ac:dyDescent="0.55000000000000004">
      <c r="D562" s="2"/>
      <c r="E562" s="2"/>
    </row>
    <row r="563" spans="4:5" ht="14.25" customHeight="1" x14ac:dyDescent="0.55000000000000004">
      <c r="D563" s="2"/>
      <c r="E563" s="2"/>
    </row>
    <row r="564" spans="4:5" ht="14.25" customHeight="1" x14ac:dyDescent="0.55000000000000004">
      <c r="D564" s="2"/>
      <c r="E564" s="2"/>
    </row>
    <row r="565" spans="4:5" ht="14.25" customHeight="1" x14ac:dyDescent="0.55000000000000004">
      <c r="D565" s="2"/>
      <c r="E565" s="2"/>
    </row>
    <row r="566" spans="4:5" ht="14.25" customHeight="1" x14ac:dyDescent="0.55000000000000004">
      <c r="D566" s="2"/>
      <c r="E566" s="2"/>
    </row>
    <row r="567" spans="4:5" ht="14.25" customHeight="1" x14ac:dyDescent="0.55000000000000004">
      <c r="D567" s="2"/>
      <c r="E567" s="2"/>
    </row>
    <row r="568" spans="4:5" ht="14.25" customHeight="1" x14ac:dyDescent="0.55000000000000004">
      <c r="D568" s="2"/>
      <c r="E568" s="2"/>
    </row>
    <row r="569" spans="4:5" ht="14.25" customHeight="1" x14ac:dyDescent="0.55000000000000004">
      <c r="D569" s="2"/>
      <c r="E569" s="2"/>
    </row>
    <row r="570" spans="4:5" ht="14.25" customHeight="1" x14ac:dyDescent="0.55000000000000004">
      <c r="D570" s="2"/>
      <c r="E570" s="2"/>
    </row>
    <row r="571" spans="4:5" ht="14.25" customHeight="1" x14ac:dyDescent="0.55000000000000004">
      <c r="D571" s="2"/>
      <c r="E571" s="2"/>
    </row>
    <row r="572" spans="4:5" ht="14.25" customHeight="1" x14ac:dyDescent="0.55000000000000004">
      <c r="D572" s="2"/>
      <c r="E572" s="2"/>
    </row>
    <row r="573" spans="4:5" ht="14.25" customHeight="1" x14ac:dyDescent="0.55000000000000004">
      <c r="D573" s="2"/>
      <c r="E573" s="2"/>
    </row>
    <row r="574" spans="4:5" ht="14.25" customHeight="1" x14ac:dyDescent="0.55000000000000004">
      <c r="D574" s="2"/>
      <c r="E574" s="2"/>
    </row>
    <row r="575" spans="4:5" ht="14.25" customHeight="1" x14ac:dyDescent="0.55000000000000004">
      <c r="D575" s="2"/>
      <c r="E575" s="2"/>
    </row>
    <row r="576" spans="4:5" ht="14.25" customHeight="1" x14ac:dyDescent="0.55000000000000004">
      <c r="D576" s="2"/>
      <c r="E576" s="2"/>
    </row>
    <row r="577" spans="4:5" ht="14.25" customHeight="1" x14ac:dyDescent="0.55000000000000004">
      <c r="D577" s="2"/>
      <c r="E577" s="2"/>
    </row>
    <row r="578" spans="4:5" ht="14.25" customHeight="1" x14ac:dyDescent="0.55000000000000004">
      <c r="D578" s="2"/>
      <c r="E578" s="2"/>
    </row>
    <row r="579" spans="4:5" ht="14.25" customHeight="1" x14ac:dyDescent="0.55000000000000004">
      <c r="D579" s="2"/>
      <c r="E579" s="2"/>
    </row>
    <row r="580" spans="4:5" ht="14.25" customHeight="1" x14ac:dyDescent="0.55000000000000004">
      <c r="D580" s="2"/>
      <c r="E580" s="2"/>
    </row>
    <row r="581" spans="4:5" ht="14.25" customHeight="1" x14ac:dyDescent="0.55000000000000004">
      <c r="D581" s="2"/>
      <c r="E581" s="2"/>
    </row>
    <row r="582" spans="4:5" ht="14.25" customHeight="1" x14ac:dyDescent="0.55000000000000004">
      <c r="D582" s="2"/>
      <c r="E582" s="2"/>
    </row>
    <row r="583" spans="4:5" ht="14.25" customHeight="1" x14ac:dyDescent="0.55000000000000004">
      <c r="D583" s="2"/>
      <c r="E583" s="2"/>
    </row>
    <row r="584" spans="4:5" ht="14.25" customHeight="1" x14ac:dyDescent="0.55000000000000004">
      <c r="D584" s="2"/>
      <c r="E584" s="2"/>
    </row>
    <row r="585" spans="4:5" ht="14.25" customHeight="1" x14ac:dyDescent="0.55000000000000004">
      <c r="D585" s="2"/>
      <c r="E585" s="2"/>
    </row>
    <row r="586" spans="4:5" ht="14.25" customHeight="1" x14ac:dyDescent="0.55000000000000004">
      <c r="D586" s="2"/>
      <c r="E586" s="2"/>
    </row>
    <row r="587" spans="4:5" ht="14.25" customHeight="1" x14ac:dyDescent="0.55000000000000004">
      <c r="D587" s="2"/>
      <c r="E587" s="2"/>
    </row>
    <row r="588" spans="4:5" ht="14.25" customHeight="1" x14ac:dyDescent="0.55000000000000004">
      <c r="D588" s="2"/>
      <c r="E588" s="2"/>
    </row>
    <row r="589" spans="4:5" ht="14.25" customHeight="1" x14ac:dyDescent="0.55000000000000004">
      <c r="D589" s="2"/>
      <c r="E589" s="2"/>
    </row>
    <row r="590" spans="4:5" ht="14.25" customHeight="1" x14ac:dyDescent="0.55000000000000004">
      <c r="D590" s="2"/>
      <c r="E590" s="2"/>
    </row>
    <row r="591" spans="4:5" ht="14.25" customHeight="1" x14ac:dyDescent="0.55000000000000004">
      <c r="D591" s="2"/>
      <c r="E591" s="2"/>
    </row>
    <row r="592" spans="4:5" ht="14.25" customHeight="1" x14ac:dyDescent="0.55000000000000004">
      <c r="D592" s="2"/>
      <c r="E592" s="2"/>
    </row>
    <row r="593" spans="4:5" ht="14.25" customHeight="1" x14ac:dyDescent="0.55000000000000004">
      <c r="D593" s="2"/>
      <c r="E593" s="2"/>
    </row>
    <row r="594" spans="4:5" ht="14.25" customHeight="1" x14ac:dyDescent="0.55000000000000004">
      <c r="D594" s="2"/>
      <c r="E594" s="2"/>
    </row>
    <row r="595" spans="4:5" ht="14.25" customHeight="1" x14ac:dyDescent="0.55000000000000004">
      <c r="D595" s="2"/>
      <c r="E595" s="2"/>
    </row>
    <row r="596" spans="4:5" ht="14.25" customHeight="1" x14ac:dyDescent="0.55000000000000004">
      <c r="D596" s="2"/>
      <c r="E596" s="2"/>
    </row>
    <row r="597" spans="4:5" ht="14.25" customHeight="1" x14ac:dyDescent="0.55000000000000004">
      <c r="D597" s="2"/>
      <c r="E597" s="2"/>
    </row>
    <row r="598" spans="4:5" ht="14.25" customHeight="1" x14ac:dyDescent="0.55000000000000004">
      <c r="D598" s="2"/>
      <c r="E598" s="2"/>
    </row>
    <row r="599" spans="4:5" ht="14.25" customHeight="1" x14ac:dyDescent="0.55000000000000004">
      <c r="D599" s="2"/>
      <c r="E599" s="2"/>
    </row>
    <row r="600" spans="4:5" ht="14.25" customHeight="1" x14ac:dyDescent="0.55000000000000004">
      <c r="D600" s="2"/>
      <c r="E600" s="2"/>
    </row>
    <row r="601" spans="4:5" ht="14.25" customHeight="1" x14ac:dyDescent="0.55000000000000004">
      <c r="D601" s="2"/>
      <c r="E601" s="2"/>
    </row>
    <row r="602" spans="4:5" ht="14.25" customHeight="1" x14ac:dyDescent="0.55000000000000004">
      <c r="D602" s="2"/>
      <c r="E602" s="2"/>
    </row>
    <row r="603" spans="4:5" ht="14.25" customHeight="1" x14ac:dyDescent="0.55000000000000004">
      <c r="D603" s="2"/>
      <c r="E603" s="2"/>
    </row>
    <row r="604" spans="4:5" ht="14.25" customHeight="1" x14ac:dyDescent="0.55000000000000004">
      <c r="D604" s="2"/>
      <c r="E604" s="2"/>
    </row>
    <row r="605" spans="4:5" ht="14.25" customHeight="1" x14ac:dyDescent="0.55000000000000004">
      <c r="D605" s="2"/>
      <c r="E605" s="2"/>
    </row>
    <row r="606" spans="4:5" ht="14.25" customHeight="1" x14ac:dyDescent="0.55000000000000004">
      <c r="D606" s="2"/>
      <c r="E606" s="2"/>
    </row>
    <row r="607" spans="4:5" ht="14.25" customHeight="1" x14ac:dyDescent="0.55000000000000004">
      <c r="D607" s="2"/>
      <c r="E607" s="2"/>
    </row>
    <row r="608" spans="4:5" ht="14.25" customHeight="1" x14ac:dyDescent="0.55000000000000004">
      <c r="D608" s="2"/>
      <c r="E608" s="2"/>
    </row>
    <row r="609" spans="4:5" ht="14.25" customHeight="1" x14ac:dyDescent="0.55000000000000004">
      <c r="D609" s="2"/>
      <c r="E609" s="2"/>
    </row>
    <row r="610" spans="4:5" ht="14.25" customHeight="1" x14ac:dyDescent="0.55000000000000004">
      <c r="D610" s="2"/>
      <c r="E610" s="2"/>
    </row>
    <row r="611" spans="4:5" ht="14.25" customHeight="1" x14ac:dyDescent="0.55000000000000004">
      <c r="D611" s="2"/>
      <c r="E611" s="2"/>
    </row>
    <row r="612" spans="4:5" ht="14.25" customHeight="1" x14ac:dyDescent="0.55000000000000004">
      <c r="D612" s="2"/>
      <c r="E612" s="2"/>
    </row>
    <row r="613" spans="4:5" ht="14.25" customHeight="1" x14ac:dyDescent="0.55000000000000004">
      <c r="D613" s="2"/>
      <c r="E613" s="2"/>
    </row>
    <row r="614" spans="4:5" ht="14.25" customHeight="1" x14ac:dyDescent="0.55000000000000004">
      <c r="D614" s="2"/>
      <c r="E614" s="2"/>
    </row>
    <row r="615" spans="4:5" ht="14.25" customHeight="1" x14ac:dyDescent="0.55000000000000004">
      <c r="D615" s="2"/>
      <c r="E615" s="2"/>
    </row>
    <row r="616" spans="4:5" ht="14.25" customHeight="1" x14ac:dyDescent="0.55000000000000004">
      <c r="D616" s="2"/>
      <c r="E616" s="2"/>
    </row>
    <row r="617" spans="4:5" ht="14.25" customHeight="1" x14ac:dyDescent="0.55000000000000004">
      <c r="D617" s="2"/>
      <c r="E617" s="2"/>
    </row>
    <row r="618" spans="4:5" ht="14.25" customHeight="1" x14ac:dyDescent="0.55000000000000004">
      <c r="D618" s="2"/>
      <c r="E618" s="2"/>
    </row>
    <row r="619" spans="4:5" ht="14.25" customHeight="1" x14ac:dyDescent="0.55000000000000004">
      <c r="D619" s="2"/>
      <c r="E619" s="2"/>
    </row>
    <row r="620" spans="4:5" ht="14.25" customHeight="1" x14ac:dyDescent="0.55000000000000004">
      <c r="D620" s="2"/>
      <c r="E620" s="2"/>
    </row>
    <row r="621" spans="4:5" ht="14.25" customHeight="1" x14ac:dyDescent="0.55000000000000004">
      <c r="D621" s="2"/>
      <c r="E621" s="2"/>
    </row>
    <row r="622" spans="4:5" ht="14.25" customHeight="1" x14ac:dyDescent="0.55000000000000004">
      <c r="D622" s="2"/>
      <c r="E622" s="2"/>
    </row>
    <row r="623" spans="4:5" ht="14.25" customHeight="1" x14ac:dyDescent="0.55000000000000004">
      <c r="D623" s="2"/>
      <c r="E623" s="2"/>
    </row>
    <row r="624" spans="4:5" ht="14.25" customHeight="1" x14ac:dyDescent="0.55000000000000004">
      <c r="D624" s="2"/>
      <c r="E624" s="2"/>
    </row>
    <row r="625" spans="4:5" ht="14.25" customHeight="1" x14ac:dyDescent="0.55000000000000004">
      <c r="D625" s="2"/>
      <c r="E625" s="2"/>
    </row>
    <row r="626" spans="4:5" ht="14.25" customHeight="1" x14ac:dyDescent="0.55000000000000004">
      <c r="D626" s="2"/>
      <c r="E626" s="2"/>
    </row>
    <row r="627" spans="4:5" ht="14.25" customHeight="1" x14ac:dyDescent="0.55000000000000004">
      <c r="D627" s="2"/>
      <c r="E627" s="2"/>
    </row>
    <row r="628" spans="4:5" ht="14.25" customHeight="1" x14ac:dyDescent="0.55000000000000004">
      <c r="D628" s="2"/>
      <c r="E628" s="2"/>
    </row>
    <row r="629" spans="4:5" ht="14.25" customHeight="1" x14ac:dyDescent="0.55000000000000004">
      <c r="D629" s="2"/>
      <c r="E629" s="2"/>
    </row>
    <row r="630" spans="4:5" ht="14.25" customHeight="1" x14ac:dyDescent="0.55000000000000004">
      <c r="D630" s="2"/>
      <c r="E630" s="2"/>
    </row>
    <row r="631" spans="4:5" ht="14.25" customHeight="1" x14ac:dyDescent="0.55000000000000004">
      <c r="D631" s="2"/>
      <c r="E631" s="2"/>
    </row>
    <row r="632" spans="4:5" ht="14.25" customHeight="1" x14ac:dyDescent="0.55000000000000004">
      <c r="D632" s="2"/>
      <c r="E632" s="2"/>
    </row>
    <row r="633" spans="4:5" ht="14.25" customHeight="1" x14ac:dyDescent="0.55000000000000004">
      <c r="D633" s="2"/>
      <c r="E633" s="2"/>
    </row>
    <row r="634" spans="4:5" ht="14.25" customHeight="1" x14ac:dyDescent="0.55000000000000004">
      <c r="D634" s="2"/>
      <c r="E634" s="2"/>
    </row>
    <row r="635" spans="4:5" ht="14.25" customHeight="1" x14ac:dyDescent="0.55000000000000004">
      <c r="D635" s="2"/>
      <c r="E635" s="2"/>
    </row>
    <row r="636" spans="4:5" ht="14.25" customHeight="1" x14ac:dyDescent="0.55000000000000004">
      <c r="D636" s="2"/>
      <c r="E636" s="2"/>
    </row>
    <row r="637" spans="4:5" ht="14.25" customHeight="1" x14ac:dyDescent="0.55000000000000004">
      <c r="D637" s="2"/>
      <c r="E637" s="2"/>
    </row>
    <row r="638" spans="4:5" ht="14.25" customHeight="1" x14ac:dyDescent="0.55000000000000004">
      <c r="D638" s="2"/>
      <c r="E638" s="2"/>
    </row>
    <row r="639" spans="4:5" ht="14.25" customHeight="1" x14ac:dyDescent="0.55000000000000004">
      <c r="D639" s="2"/>
      <c r="E639" s="2"/>
    </row>
    <row r="640" spans="4:5" ht="14.25" customHeight="1" x14ac:dyDescent="0.55000000000000004">
      <c r="D640" s="2"/>
      <c r="E640" s="2"/>
    </row>
    <row r="641" spans="4:5" ht="14.25" customHeight="1" x14ac:dyDescent="0.55000000000000004">
      <c r="D641" s="2"/>
      <c r="E641" s="2"/>
    </row>
    <row r="642" spans="4:5" ht="14.25" customHeight="1" x14ac:dyDescent="0.55000000000000004">
      <c r="D642" s="2"/>
      <c r="E642" s="2"/>
    </row>
    <row r="643" spans="4:5" ht="14.25" customHeight="1" x14ac:dyDescent="0.55000000000000004">
      <c r="D643" s="2"/>
      <c r="E643" s="2"/>
    </row>
    <row r="644" spans="4:5" ht="14.25" customHeight="1" x14ac:dyDescent="0.55000000000000004">
      <c r="D644" s="2"/>
      <c r="E644" s="2"/>
    </row>
    <row r="645" spans="4:5" ht="14.25" customHeight="1" x14ac:dyDescent="0.55000000000000004">
      <c r="D645" s="2"/>
      <c r="E645" s="2"/>
    </row>
    <row r="646" spans="4:5" ht="14.25" customHeight="1" x14ac:dyDescent="0.55000000000000004">
      <c r="D646" s="2"/>
      <c r="E646" s="2"/>
    </row>
    <row r="647" spans="4:5" ht="14.25" customHeight="1" x14ac:dyDescent="0.55000000000000004">
      <c r="D647" s="2"/>
      <c r="E647" s="2"/>
    </row>
    <row r="648" spans="4:5" ht="14.25" customHeight="1" x14ac:dyDescent="0.55000000000000004">
      <c r="D648" s="2"/>
      <c r="E648" s="2"/>
    </row>
    <row r="649" spans="4:5" ht="14.25" customHeight="1" x14ac:dyDescent="0.55000000000000004">
      <c r="D649" s="2"/>
      <c r="E649" s="2"/>
    </row>
    <row r="650" spans="4:5" ht="14.25" customHeight="1" x14ac:dyDescent="0.55000000000000004">
      <c r="D650" s="2"/>
      <c r="E650" s="2"/>
    </row>
    <row r="651" spans="4:5" ht="14.25" customHeight="1" x14ac:dyDescent="0.55000000000000004">
      <c r="D651" s="2"/>
      <c r="E651" s="2"/>
    </row>
    <row r="652" spans="4:5" ht="14.25" customHeight="1" x14ac:dyDescent="0.55000000000000004">
      <c r="D652" s="2"/>
      <c r="E652" s="2"/>
    </row>
    <row r="653" spans="4:5" ht="14.25" customHeight="1" x14ac:dyDescent="0.55000000000000004">
      <c r="D653" s="2"/>
      <c r="E653" s="2"/>
    </row>
    <row r="654" spans="4:5" ht="14.25" customHeight="1" x14ac:dyDescent="0.55000000000000004">
      <c r="D654" s="2"/>
      <c r="E654" s="2"/>
    </row>
    <row r="655" spans="4:5" ht="14.25" customHeight="1" x14ac:dyDescent="0.55000000000000004">
      <c r="D655" s="2"/>
      <c r="E655" s="2"/>
    </row>
    <row r="656" spans="4:5" ht="14.25" customHeight="1" x14ac:dyDescent="0.55000000000000004">
      <c r="D656" s="2"/>
      <c r="E656" s="2"/>
    </row>
    <row r="657" spans="4:5" ht="14.25" customHeight="1" x14ac:dyDescent="0.55000000000000004">
      <c r="D657" s="2"/>
      <c r="E657" s="2"/>
    </row>
    <row r="658" spans="4:5" ht="14.25" customHeight="1" x14ac:dyDescent="0.55000000000000004">
      <c r="D658" s="2"/>
      <c r="E658" s="2"/>
    </row>
    <row r="659" spans="4:5" ht="14.25" customHeight="1" x14ac:dyDescent="0.55000000000000004">
      <c r="D659" s="2"/>
      <c r="E659" s="2"/>
    </row>
    <row r="660" spans="4:5" ht="14.25" customHeight="1" x14ac:dyDescent="0.55000000000000004">
      <c r="D660" s="2"/>
      <c r="E660" s="2"/>
    </row>
    <row r="661" spans="4:5" ht="14.25" customHeight="1" x14ac:dyDescent="0.55000000000000004">
      <c r="D661" s="2"/>
      <c r="E661" s="2"/>
    </row>
    <row r="662" spans="4:5" ht="14.25" customHeight="1" x14ac:dyDescent="0.55000000000000004">
      <c r="D662" s="2"/>
      <c r="E662" s="2"/>
    </row>
    <row r="663" spans="4:5" ht="14.25" customHeight="1" x14ac:dyDescent="0.55000000000000004">
      <c r="D663" s="2"/>
      <c r="E663" s="2"/>
    </row>
    <row r="664" spans="4:5" ht="14.25" customHeight="1" x14ac:dyDescent="0.55000000000000004">
      <c r="D664" s="2"/>
      <c r="E664" s="2"/>
    </row>
    <row r="665" spans="4:5" ht="14.25" customHeight="1" x14ac:dyDescent="0.55000000000000004">
      <c r="D665" s="2"/>
      <c r="E665" s="2"/>
    </row>
    <row r="666" spans="4:5" ht="14.25" customHeight="1" x14ac:dyDescent="0.55000000000000004">
      <c r="D666" s="2"/>
      <c r="E666" s="2"/>
    </row>
    <row r="667" spans="4:5" ht="14.25" customHeight="1" x14ac:dyDescent="0.55000000000000004">
      <c r="D667" s="2"/>
      <c r="E667" s="2"/>
    </row>
    <row r="668" spans="4:5" ht="14.25" customHeight="1" x14ac:dyDescent="0.55000000000000004">
      <c r="D668" s="2"/>
      <c r="E668" s="2"/>
    </row>
    <row r="669" spans="4:5" ht="14.25" customHeight="1" x14ac:dyDescent="0.55000000000000004">
      <c r="D669" s="2"/>
      <c r="E669" s="2"/>
    </row>
    <row r="670" spans="4:5" ht="14.25" customHeight="1" x14ac:dyDescent="0.55000000000000004">
      <c r="D670" s="2"/>
      <c r="E670" s="2"/>
    </row>
    <row r="671" spans="4:5" ht="14.25" customHeight="1" x14ac:dyDescent="0.55000000000000004">
      <c r="D671" s="2"/>
      <c r="E671" s="2"/>
    </row>
    <row r="672" spans="4:5" ht="14.25" customHeight="1" x14ac:dyDescent="0.55000000000000004">
      <c r="D672" s="2"/>
      <c r="E672" s="2"/>
    </row>
    <row r="673" spans="4:5" ht="14.25" customHeight="1" x14ac:dyDescent="0.55000000000000004">
      <c r="D673" s="2"/>
      <c r="E673" s="2"/>
    </row>
    <row r="674" spans="4:5" ht="14.25" customHeight="1" x14ac:dyDescent="0.55000000000000004">
      <c r="D674" s="2"/>
      <c r="E674" s="2"/>
    </row>
    <row r="675" spans="4:5" ht="14.25" customHeight="1" x14ac:dyDescent="0.55000000000000004">
      <c r="D675" s="2"/>
      <c r="E675" s="2"/>
    </row>
    <row r="676" spans="4:5" ht="14.25" customHeight="1" x14ac:dyDescent="0.55000000000000004">
      <c r="D676" s="2"/>
      <c r="E676" s="2"/>
    </row>
    <row r="677" spans="4:5" ht="14.25" customHeight="1" x14ac:dyDescent="0.55000000000000004">
      <c r="D677" s="2"/>
      <c r="E677" s="2"/>
    </row>
    <row r="678" spans="4:5" ht="14.25" customHeight="1" x14ac:dyDescent="0.55000000000000004">
      <c r="D678" s="2"/>
      <c r="E678" s="2"/>
    </row>
    <row r="679" spans="4:5" ht="14.25" customHeight="1" x14ac:dyDescent="0.55000000000000004">
      <c r="D679" s="2"/>
      <c r="E679" s="2"/>
    </row>
    <row r="680" spans="4:5" ht="14.25" customHeight="1" x14ac:dyDescent="0.55000000000000004">
      <c r="D680" s="2"/>
      <c r="E680" s="2"/>
    </row>
    <row r="681" spans="4:5" ht="14.25" customHeight="1" x14ac:dyDescent="0.55000000000000004">
      <c r="D681" s="2"/>
      <c r="E681" s="2"/>
    </row>
    <row r="682" spans="4:5" ht="14.25" customHeight="1" x14ac:dyDescent="0.55000000000000004">
      <c r="D682" s="2"/>
      <c r="E682" s="2"/>
    </row>
    <row r="683" spans="4:5" ht="14.25" customHeight="1" x14ac:dyDescent="0.55000000000000004">
      <c r="D683" s="2"/>
      <c r="E683" s="2"/>
    </row>
    <row r="684" spans="4:5" ht="14.25" customHeight="1" x14ac:dyDescent="0.55000000000000004">
      <c r="D684" s="2"/>
      <c r="E684" s="2"/>
    </row>
    <row r="685" spans="4:5" ht="14.25" customHeight="1" x14ac:dyDescent="0.55000000000000004">
      <c r="D685" s="2"/>
      <c r="E685" s="2"/>
    </row>
    <row r="686" spans="4:5" ht="14.25" customHeight="1" x14ac:dyDescent="0.55000000000000004">
      <c r="D686" s="2"/>
      <c r="E686" s="2"/>
    </row>
    <row r="687" spans="4:5" ht="14.25" customHeight="1" x14ac:dyDescent="0.55000000000000004">
      <c r="D687" s="2"/>
      <c r="E687" s="2"/>
    </row>
    <row r="688" spans="4:5" ht="14.25" customHeight="1" x14ac:dyDescent="0.55000000000000004">
      <c r="D688" s="2"/>
      <c r="E688" s="2"/>
    </row>
    <row r="689" spans="4:5" ht="14.25" customHeight="1" x14ac:dyDescent="0.55000000000000004">
      <c r="D689" s="2"/>
      <c r="E689" s="2"/>
    </row>
    <row r="690" spans="4:5" ht="14.25" customHeight="1" x14ac:dyDescent="0.55000000000000004">
      <c r="D690" s="2"/>
      <c r="E690" s="2"/>
    </row>
    <row r="691" spans="4:5" ht="14.25" customHeight="1" x14ac:dyDescent="0.55000000000000004">
      <c r="D691" s="2"/>
      <c r="E691" s="2"/>
    </row>
    <row r="692" spans="4:5" ht="14.25" customHeight="1" x14ac:dyDescent="0.55000000000000004">
      <c r="D692" s="2"/>
      <c r="E692" s="2"/>
    </row>
    <row r="693" spans="4:5" ht="14.25" customHeight="1" x14ac:dyDescent="0.55000000000000004">
      <c r="D693" s="2"/>
      <c r="E693" s="2"/>
    </row>
    <row r="694" spans="4:5" ht="14.25" customHeight="1" x14ac:dyDescent="0.55000000000000004">
      <c r="D694" s="2"/>
      <c r="E694" s="2"/>
    </row>
    <row r="695" spans="4:5" ht="14.25" customHeight="1" x14ac:dyDescent="0.55000000000000004">
      <c r="D695" s="2"/>
      <c r="E695" s="2"/>
    </row>
    <row r="696" spans="4:5" ht="14.25" customHeight="1" x14ac:dyDescent="0.55000000000000004">
      <c r="D696" s="2"/>
      <c r="E696" s="2"/>
    </row>
    <row r="697" spans="4:5" ht="14.25" customHeight="1" x14ac:dyDescent="0.55000000000000004">
      <c r="D697" s="2"/>
      <c r="E697" s="2"/>
    </row>
    <row r="698" spans="4:5" ht="14.25" customHeight="1" x14ac:dyDescent="0.55000000000000004">
      <c r="D698" s="2"/>
      <c r="E698" s="2"/>
    </row>
    <row r="699" spans="4:5" ht="14.25" customHeight="1" x14ac:dyDescent="0.55000000000000004">
      <c r="D699" s="2"/>
      <c r="E699" s="2"/>
    </row>
    <row r="700" spans="4:5" ht="14.25" customHeight="1" x14ac:dyDescent="0.55000000000000004">
      <c r="D700" s="2"/>
      <c r="E700" s="2"/>
    </row>
    <row r="701" spans="4:5" ht="14.25" customHeight="1" x14ac:dyDescent="0.55000000000000004">
      <c r="D701" s="2"/>
      <c r="E701" s="2"/>
    </row>
    <row r="702" spans="4:5" ht="14.25" customHeight="1" x14ac:dyDescent="0.55000000000000004">
      <c r="D702" s="2"/>
      <c r="E702" s="2"/>
    </row>
    <row r="703" spans="4:5" ht="14.25" customHeight="1" x14ac:dyDescent="0.55000000000000004">
      <c r="D703" s="2"/>
      <c r="E703" s="2"/>
    </row>
    <row r="704" spans="4:5" ht="14.25" customHeight="1" x14ac:dyDescent="0.55000000000000004">
      <c r="D704" s="2"/>
      <c r="E704" s="2"/>
    </row>
    <row r="705" spans="4:5" ht="14.25" customHeight="1" x14ac:dyDescent="0.55000000000000004">
      <c r="D705" s="2"/>
      <c r="E705" s="2"/>
    </row>
    <row r="706" spans="4:5" ht="14.25" customHeight="1" x14ac:dyDescent="0.55000000000000004">
      <c r="D706" s="2"/>
      <c r="E706" s="2"/>
    </row>
    <row r="707" spans="4:5" ht="14.25" customHeight="1" x14ac:dyDescent="0.55000000000000004">
      <c r="D707" s="2"/>
      <c r="E707" s="2"/>
    </row>
    <row r="708" spans="4:5" ht="14.25" customHeight="1" x14ac:dyDescent="0.55000000000000004">
      <c r="D708" s="2"/>
      <c r="E708" s="2"/>
    </row>
    <row r="709" spans="4:5" ht="14.25" customHeight="1" x14ac:dyDescent="0.55000000000000004">
      <c r="D709" s="2"/>
      <c r="E709" s="2"/>
    </row>
    <row r="710" spans="4:5" ht="14.25" customHeight="1" x14ac:dyDescent="0.55000000000000004">
      <c r="D710" s="2"/>
      <c r="E710" s="2"/>
    </row>
    <row r="711" spans="4:5" ht="14.25" customHeight="1" x14ac:dyDescent="0.55000000000000004">
      <c r="D711" s="2"/>
      <c r="E711" s="2"/>
    </row>
    <row r="712" spans="4:5" ht="14.25" customHeight="1" x14ac:dyDescent="0.55000000000000004">
      <c r="D712" s="2"/>
      <c r="E712" s="2"/>
    </row>
    <row r="713" spans="4:5" ht="14.25" customHeight="1" x14ac:dyDescent="0.55000000000000004">
      <c r="D713" s="2"/>
      <c r="E713" s="2"/>
    </row>
    <row r="714" spans="4:5" ht="14.25" customHeight="1" x14ac:dyDescent="0.55000000000000004">
      <c r="D714" s="2"/>
      <c r="E714" s="2"/>
    </row>
    <row r="715" spans="4:5" ht="14.25" customHeight="1" x14ac:dyDescent="0.55000000000000004">
      <c r="D715" s="2"/>
      <c r="E715" s="2"/>
    </row>
    <row r="716" spans="4:5" ht="14.25" customHeight="1" x14ac:dyDescent="0.55000000000000004">
      <c r="D716" s="2"/>
      <c r="E716" s="2"/>
    </row>
    <row r="717" spans="4:5" ht="14.25" customHeight="1" x14ac:dyDescent="0.55000000000000004">
      <c r="D717" s="2"/>
      <c r="E717" s="2"/>
    </row>
    <row r="718" spans="4:5" ht="14.25" customHeight="1" x14ac:dyDescent="0.55000000000000004">
      <c r="D718" s="2"/>
      <c r="E718" s="2"/>
    </row>
    <row r="719" spans="4:5" ht="14.25" customHeight="1" x14ac:dyDescent="0.55000000000000004">
      <c r="D719" s="2"/>
      <c r="E719" s="2"/>
    </row>
    <row r="720" spans="4:5" ht="14.25" customHeight="1" x14ac:dyDescent="0.55000000000000004">
      <c r="D720" s="2"/>
      <c r="E720" s="2"/>
    </row>
    <row r="721" spans="4:5" ht="14.25" customHeight="1" x14ac:dyDescent="0.55000000000000004">
      <c r="D721" s="2"/>
      <c r="E721" s="2"/>
    </row>
    <row r="722" spans="4:5" ht="14.25" customHeight="1" x14ac:dyDescent="0.55000000000000004">
      <c r="D722" s="2"/>
      <c r="E722" s="2"/>
    </row>
    <row r="723" spans="4:5" ht="14.25" customHeight="1" x14ac:dyDescent="0.55000000000000004">
      <c r="D723" s="2"/>
      <c r="E723" s="2"/>
    </row>
    <row r="724" spans="4:5" ht="14.25" customHeight="1" x14ac:dyDescent="0.55000000000000004">
      <c r="D724" s="2"/>
      <c r="E724" s="2"/>
    </row>
    <row r="725" spans="4:5" ht="14.25" customHeight="1" x14ac:dyDescent="0.55000000000000004">
      <c r="D725" s="2"/>
      <c r="E725" s="2"/>
    </row>
    <row r="726" spans="4:5" ht="14.25" customHeight="1" x14ac:dyDescent="0.55000000000000004">
      <c r="D726" s="2"/>
      <c r="E726" s="2"/>
    </row>
    <row r="727" spans="4:5" ht="14.25" customHeight="1" x14ac:dyDescent="0.55000000000000004">
      <c r="D727" s="2"/>
      <c r="E727" s="2"/>
    </row>
    <row r="728" spans="4:5" ht="14.25" customHeight="1" x14ac:dyDescent="0.55000000000000004">
      <c r="D728" s="2"/>
      <c r="E728" s="2"/>
    </row>
    <row r="729" spans="4:5" ht="14.25" customHeight="1" x14ac:dyDescent="0.55000000000000004">
      <c r="D729" s="2"/>
      <c r="E729" s="2"/>
    </row>
    <row r="730" spans="4:5" ht="14.25" customHeight="1" x14ac:dyDescent="0.55000000000000004">
      <c r="D730" s="2"/>
      <c r="E730" s="2"/>
    </row>
    <row r="731" spans="4:5" ht="14.25" customHeight="1" x14ac:dyDescent="0.55000000000000004">
      <c r="D731" s="2"/>
      <c r="E731" s="2"/>
    </row>
    <row r="732" spans="4:5" ht="14.25" customHeight="1" x14ac:dyDescent="0.55000000000000004">
      <c r="D732" s="2"/>
      <c r="E732" s="2"/>
    </row>
    <row r="733" spans="4:5" ht="14.25" customHeight="1" x14ac:dyDescent="0.55000000000000004">
      <c r="D733" s="2"/>
      <c r="E733" s="2"/>
    </row>
    <row r="734" spans="4:5" ht="14.25" customHeight="1" x14ac:dyDescent="0.55000000000000004">
      <c r="D734" s="2"/>
      <c r="E734" s="2"/>
    </row>
    <row r="735" spans="4:5" ht="14.25" customHeight="1" x14ac:dyDescent="0.55000000000000004">
      <c r="D735" s="2"/>
      <c r="E735" s="2"/>
    </row>
    <row r="736" spans="4:5" ht="14.25" customHeight="1" x14ac:dyDescent="0.55000000000000004">
      <c r="D736" s="2"/>
      <c r="E736" s="2"/>
    </row>
    <row r="737" spans="4:5" ht="14.25" customHeight="1" x14ac:dyDescent="0.55000000000000004">
      <c r="D737" s="2"/>
      <c r="E737" s="2"/>
    </row>
    <row r="738" spans="4:5" ht="14.25" customHeight="1" x14ac:dyDescent="0.55000000000000004">
      <c r="D738" s="2"/>
      <c r="E738" s="2"/>
    </row>
    <row r="739" spans="4:5" ht="14.25" customHeight="1" x14ac:dyDescent="0.55000000000000004">
      <c r="D739" s="2"/>
      <c r="E739" s="2"/>
    </row>
    <row r="740" spans="4:5" ht="14.25" customHeight="1" x14ac:dyDescent="0.55000000000000004">
      <c r="D740" s="2"/>
      <c r="E740" s="2"/>
    </row>
    <row r="741" spans="4:5" ht="14.25" customHeight="1" x14ac:dyDescent="0.55000000000000004">
      <c r="D741" s="2"/>
      <c r="E741" s="2"/>
    </row>
    <row r="742" spans="4:5" ht="14.25" customHeight="1" x14ac:dyDescent="0.55000000000000004">
      <c r="D742" s="2"/>
      <c r="E742" s="2"/>
    </row>
    <row r="743" spans="4:5" ht="14.25" customHeight="1" x14ac:dyDescent="0.55000000000000004">
      <c r="D743" s="2"/>
      <c r="E743" s="2"/>
    </row>
    <row r="744" spans="4:5" ht="14.25" customHeight="1" x14ac:dyDescent="0.55000000000000004">
      <c r="D744" s="2"/>
      <c r="E744" s="2"/>
    </row>
    <row r="745" spans="4:5" ht="14.25" customHeight="1" x14ac:dyDescent="0.55000000000000004">
      <c r="D745" s="2"/>
      <c r="E745" s="2"/>
    </row>
    <row r="746" spans="4:5" ht="14.25" customHeight="1" x14ac:dyDescent="0.55000000000000004">
      <c r="D746" s="2"/>
      <c r="E746" s="2"/>
    </row>
    <row r="747" spans="4:5" ht="14.25" customHeight="1" x14ac:dyDescent="0.55000000000000004">
      <c r="D747" s="2"/>
      <c r="E747" s="2"/>
    </row>
    <row r="748" spans="4:5" ht="14.25" customHeight="1" x14ac:dyDescent="0.55000000000000004">
      <c r="D748" s="2"/>
      <c r="E748" s="2"/>
    </row>
    <row r="749" spans="4:5" ht="14.25" customHeight="1" x14ac:dyDescent="0.55000000000000004">
      <c r="D749" s="2"/>
      <c r="E749" s="2"/>
    </row>
    <row r="750" spans="4:5" ht="14.25" customHeight="1" x14ac:dyDescent="0.55000000000000004">
      <c r="D750" s="2"/>
      <c r="E750" s="2"/>
    </row>
    <row r="751" spans="4:5" ht="14.25" customHeight="1" x14ac:dyDescent="0.55000000000000004">
      <c r="D751" s="2"/>
      <c r="E751" s="2"/>
    </row>
    <row r="752" spans="4:5" ht="14.25" customHeight="1" x14ac:dyDescent="0.55000000000000004">
      <c r="D752" s="2"/>
      <c r="E752" s="2"/>
    </row>
    <row r="753" spans="4:5" ht="14.25" customHeight="1" x14ac:dyDescent="0.55000000000000004">
      <c r="D753" s="2"/>
      <c r="E753" s="2"/>
    </row>
    <row r="754" spans="4:5" ht="14.25" customHeight="1" x14ac:dyDescent="0.55000000000000004">
      <c r="D754" s="2"/>
      <c r="E754" s="2"/>
    </row>
    <row r="755" spans="4:5" ht="14.25" customHeight="1" x14ac:dyDescent="0.55000000000000004">
      <c r="D755" s="2"/>
      <c r="E755" s="2"/>
    </row>
    <row r="756" spans="4:5" ht="14.25" customHeight="1" x14ac:dyDescent="0.55000000000000004">
      <c r="D756" s="2"/>
      <c r="E756" s="2"/>
    </row>
    <row r="757" spans="4:5" ht="14.25" customHeight="1" x14ac:dyDescent="0.55000000000000004">
      <c r="D757" s="2"/>
      <c r="E757" s="2"/>
    </row>
    <row r="758" spans="4:5" ht="14.25" customHeight="1" x14ac:dyDescent="0.55000000000000004">
      <c r="D758" s="2"/>
      <c r="E758" s="2"/>
    </row>
    <row r="759" spans="4:5" ht="14.25" customHeight="1" x14ac:dyDescent="0.55000000000000004">
      <c r="D759" s="2"/>
      <c r="E759" s="2"/>
    </row>
    <row r="760" spans="4:5" ht="14.25" customHeight="1" x14ac:dyDescent="0.55000000000000004">
      <c r="D760" s="2"/>
      <c r="E760" s="2"/>
    </row>
    <row r="761" spans="4:5" ht="14.25" customHeight="1" x14ac:dyDescent="0.55000000000000004">
      <c r="D761" s="2"/>
      <c r="E761" s="2"/>
    </row>
    <row r="762" spans="4:5" ht="14.25" customHeight="1" x14ac:dyDescent="0.55000000000000004">
      <c r="D762" s="2"/>
      <c r="E762" s="2"/>
    </row>
    <row r="763" spans="4:5" ht="14.25" customHeight="1" x14ac:dyDescent="0.55000000000000004">
      <c r="D763" s="2"/>
      <c r="E763" s="2"/>
    </row>
    <row r="764" spans="4:5" ht="14.25" customHeight="1" x14ac:dyDescent="0.55000000000000004">
      <c r="D764" s="2"/>
      <c r="E764" s="2"/>
    </row>
    <row r="765" spans="4:5" ht="14.25" customHeight="1" x14ac:dyDescent="0.55000000000000004">
      <c r="D765" s="2"/>
      <c r="E765" s="2"/>
    </row>
    <row r="766" spans="4:5" ht="14.25" customHeight="1" x14ac:dyDescent="0.55000000000000004">
      <c r="D766" s="2"/>
      <c r="E766" s="2"/>
    </row>
    <row r="767" spans="4:5" ht="14.25" customHeight="1" x14ac:dyDescent="0.55000000000000004">
      <c r="D767" s="2"/>
      <c r="E767" s="2"/>
    </row>
    <row r="768" spans="4:5" ht="14.25" customHeight="1" x14ac:dyDescent="0.55000000000000004">
      <c r="D768" s="2"/>
      <c r="E768" s="2"/>
    </row>
    <row r="769" spans="4:5" ht="14.25" customHeight="1" x14ac:dyDescent="0.55000000000000004">
      <c r="D769" s="2"/>
      <c r="E769" s="2"/>
    </row>
    <row r="770" spans="4:5" ht="14.25" customHeight="1" x14ac:dyDescent="0.55000000000000004">
      <c r="D770" s="2"/>
      <c r="E770" s="2"/>
    </row>
    <row r="771" spans="4:5" ht="14.25" customHeight="1" x14ac:dyDescent="0.55000000000000004">
      <c r="D771" s="2"/>
      <c r="E771" s="2"/>
    </row>
    <row r="772" spans="4:5" ht="14.25" customHeight="1" x14ac:dyDescent="0.55000000000000004">
      <c r="D772" s="2"/>
      <c r="E772" s="2"/>
    </row>
    <row r="773" spans="4:5" ht="14.25" customHeight="1" x14ac:dyDescent="0.55000000000000004">
      <c r="D773" s="2"/>
      <c r="E773" s="2"/>
    </row>
    <row r="774" spans="4:5" ht="14.25" customHeight="1" x14ac:dyDescent="0.55000000000000004">
      <c r="D774" s="2"/>
      <c r="E774" s="2"/>
    </row>
    <row r="775" spans="4:5" ht="14.25" customHeight="1" x14ac:dyDescent="0.55000000000000004">
      <c r="D775" s="2"/>
      <c r="E775" s="2"/>
    </row>
    <row r="776" spans="4:5" ht="14.25" customHeight="1" x14ac:dyDescent="0.55000000000000004">
      <c r="D776" s="2"/>
      <c r="E776" s="2"/>
    </row>
    <row r="777" spans="4:5" ht="14.25" customHeight="1" x14ac:dyDescent="0.55000000000000004">
      <c r="D777" s="2"/>
      <c r="E777" s="2"/>
    </row>
    <row r="778" spans="4:5" ht="14.25" customHeight="1" x14ac:dyDescent="0.55000000000000004">
      <c r="D778" s="2"/>
      <c r="E778" s="2"/>
    </row>
    <row r="779" spans="4:5" ht="14.25" customHeight="1" x14ac:dyDescent="0.55000000000000004">
      <c r="D779" s="2"/>
      <c r="E779" s="2"/>
    </row>
    <row r="780" spans="4:5" ht="14.25" customHeight="1" x14ac:dyDescent="0.55000000000000004">
      <c r="D780" s="2"/>
      <c r="E780" s="2"/>
    </row>
    <row r="781" spans="4:5" ht="14.25" customHeight="1" x14ac:dyDescent="0.55000000000000004">
      <c r="D781" s="2"/>
      <c r="E781" s="2"/>
    </row>
    <row r="782" spans="4:5" ht="14.25" customHeight="1" x14ac:dyDescent="0.55000000000000004">
      <c r="D782" s="2"/>
      <c r="E782" s="2"/>
    </row>
    <row r="783" spans="4:5" ht="14.25" customHeight="1" x14ac:dyDescent="0.55000000000000004">
      <c r="D783" s="2"/>
      <c r="E783" s="2"/>
    </row>
    <row r="784" spans="4:5" ht="14.25" customHeight="1" x14ac:dyDescent="0.55000000000000004">
      <c r="D784" s="2"/>
      <c r="E784" s="2"/>
    </row>
    <row r="785" spans="4:5" ht="14.25" customHeight="1" x14ac:dyDescent="0.55000000000000004">
      <c r="D785" s="2"/>
      <c r="E785" s="2"/>
    </row>
    <row r="786" spans="4:5" ht="14.25" customHeight="1" x14ac:dyDescent="0.55000000000000004">
      <c r="D786" s="2"/>
      <c r="E786" s="2"/>
    </row>
    <row r="787" spans="4:5" ht="14.25" customHeight="1" x14ac:dyDescent="0.55000000000000004">
      <c r="D787" s="2"/>
      <c r="E787" s="2"/>
    </row>
    <row r="788" spans="4:5" ht="14.25" customHeight="1" x14ac:dyDescent="0.55000000000000004">
      <c r="D788" s="2"/>
      <c r="E788" s="2"/>
    </row>
    <row r="789" spans="4:5" ht="14.25" customHeight="1" x14ac:dyDescent="0.55000000000000004">
      <c r="D789" s="2"/>
      <c r="E789" s="2"/>
    </row>
    <row r="790" spans="4:5" ht="14.25" customHeight="1" x14ac:dyDescent="0.55000000000000004">
      <c r="D790" s="2"/>
      <c r="E790" s="2"/>
    </row>
    <row r="791" spans="4:5" ht="14.25" customHeight="1" x14ac:dyDescent="0.55000000000000004">
      <c r="D791" s="2"/>
      <c r="E791" s="2"/>
    </row>
    <row r="792" spans="4:5" ht="14.25" customHeight="1" x14ac:dyDescent="0.55000000000000004">
      <c r="D792" s="2"/>
      <c r="E792" s="2"/>
    </row>
    <row r="793" spans="4:5" ht="14.25" customHeight="1" x14ac:dyDescent="0.55000000000000004">
      <c r="D793" s="2"/>
      <c r="E793" s="2"/>
    </row>
    <row r="794" spans="4:5" ht="14.25" customHeight="1" x14ac:dyDescent="0.55000000000000004">
      <c r="D794" s="2"/>
      <c r="E794" s="2"/>
    </row>
    <row r="795" spans="4:5" ht="14.25" customHeight="1" x14ac:dyDescent="0.55000000000000004">
      <c r="D795" s="2"/>
      <c r="E795" s="2"/>
    </row>
    <row r="796" spans="4:5" ht="14.25" customHeight="1" x14ac:dyDescent="0.55000000000000004">
      <c r="D796" s="2"/>
      <c r="E796" s="2"/>
    </row>
    <row r="797" spans="4:5" ht="14.25" customHeight="1" x14ac:dyDescent="0.55000000000000004">
      <c r="D797" s="2"/>
      <c r="E797" s="2"/>
    </row>
    <row r="798" spans="4:5" ht="14.25" customHeight="1" x14ac:dyDescent="0.55000000000000004">
      <c r="D798" s="2"/>
      <c r="E798" s="2"/>
    </row>
    <row r="799" spans="4:5" ht="14.25" customHeight="1" x14ac:dyDescent="0.55000000000000004">
      <c r="D799" s="2"/>
      <c r="E799" s="2"/>
    </row>
    <row r="800" spans="4:5" ht="14.25" customHeight="1" x14ac:dyDescent="0.55000000000000004">
      <c r="D800" s="2"/>
      <c r="E800" s="2"/>
    </row>
    <row r="801" spans="4:5" ht="14.25" customHeight="1" x14ac:dyDescent="0.55000000000000004">
      <c r="D801" s="2"/>
      <c r="E801" s="2"/>
    </row>
    <row r="802" spans="4:5" ht="14.25" customHeight="1" x14ac:dyDescent="0.55000000000000004">
      <c r="D802" s="2"/>
      <c r="E802" s="2"/>
    </row>
    <row r="803" spans="4:5" ht="14.25" customHeight="1" x14ac:dyDescent="0.55000000000000004">
      <c r="D803" s="2"/>
      <c r="E803" s="2"/>
    </row>
    <row r="804" spans="4:5" ht="14.25" customHeight="1" x14ac:dyDescent="0.55000000000000004">
      <c r="D804" s="2"/>
      <c r="E804" s="2"/>
    </row>
    <row r="805" spans="4:5" ht="14.25" customHeight="1" x14ac:dyDescent="0.55000000000000004">
      <c r="D805" s="2"/>
      <c r="E805" s="2"/>
    </row>
    <row r="806" spans="4:5" ht="14.25" customHeight="1" x14ac:dyDescent="0.55000000000000004">
      <c r="D806" s="2"/>
      <c r="E806" s="2"/>
    </row>
    <row r="807" spans="4:5" ht="14.25" customHeight="1" x14ac:dyDescent="0.55000000000000004">
      <c r="D807" s="2"/>
      <c r="E807" s="2"/>
    </row>
    <row r="808" spans="4:5" ht="14.25" customHeight="1" x14ac:dyDescent="0.55000000000000004">
      <c r="D808" s="2"/>
      <c r="E808" s="2"/>
    </row>
    <row r="809" spans="4:5" ht="14.25" customHeight="1" x14ac:dyDescent="0.55000000000000004">
      <c r="D809" s="2"/>
      <c r="E809" s="2"/>
    </row>
    <row r="810" spans="4:5" ht="14.25" customHeight="1" x14ac:dyDescent="0.55000000000000004">
      <c r="D810" s="2"/>
      <c r="E810" s="2"/>
    </row>
    <row r="811" spans="4:5" ht="14.25" customHeight="1" x14ac:dyDescent="0.55000000000000004">
      <c r="D811" s="2"/>
      <c r="E811" s="2"/>
    </row>
    <row r="812" spans="4:5" ht="14.25" customHeight="1" x14ac:dyDescent="0.55000000000000004">
      <c r="D812" s="2"/>
      <c r="E812" s="2"/>
    </row>
    <row r="813" spans="4:5" ht="14.25" customHeight="1" x14ac:dyDescent="0.55000000000000004">
      <c r="D813" s="2"/>
      <c r="E813" s="2"/>
    </row>
    <row r="814" spans="4:5" ht="14.25" customHeight="1" x14ac:dyDescent="0.55000000000000004">
      <c r="D814" s="2"/>
      <c r="E814" s="2"/>
    </row>
    <row r="815" spans="4:5" ht="14.25" customHeight="1" x14ac:dyDescent="0.55000000000000004">
      <c r="D815" s="2"/>
      <c r="E815" s="2"/>
    </row>
    <row r="816" spans="4:5" ht="14.25" customHeight="1" x14ac:dyDescent="0.55000000000000004">
      <c r="D816" s="2"/>
      <c r="E816" s="2"/>
    </row>
    <row r="817" spans="4:5" ht="14.25" customHeight="1" x14ac:dyDescent="0.55000000000000004">
      <c r="D817" s="2"/>
      <c r="E817" s="2"/>
    </row>
    <row r="818" spans="4:5" ht="14.25" customHeight="1" x14ac:dyDescent="0.55000000000000004">
      <c r="D818" s="2"/>
      <c r="E818" s="2"/>
    </row>
    <row r="819" spans="4:5" ht="14.25" customHeight="1" x14ac:dyDescent="0.55000000000000004">
      <c r="D819" s="2"/>
      <c r="E819" s="2"/>
    </row>
    <row r="820" spans="4:5" ht="14.25" customHeight="1" x14ac:dyDescent="0.55000000000000004">
      <c r="D820" s="2"/>
      <c r="E820" s="2"/>
    </row>
    <row r="821" spans="4:5" ht="14.25" customHeight="1" x14ac:dyDescent="0.55000000000000004">
      <c r="D821" s="2"/>
      <c r="E821" s="2"/>
    </row>
    <row r="822" spans="4:5" ht="14.25" customHeight="1" x14ac:dyDescent="0.55000000000000004">
      <c r="D822" s="2"/>
      <c r="E822" s="2"/>
    </row>
    <row r="823" spans="4:5" ht="14.25" customHeight="1" x14ac:dyDescent="0.55000000000000004">
      <c r="D823" s="2"/>
      <c r="E823" s="2"/>
    </row>
    <row r="824" spans="4:5" ht="14.25" customHeight="1" x14ac:dyDescent="0.55000000000000004">
      <c r="D824" s="2"/>
      <c r="E824" s="2"/>
    </row>
    <row r="825" spans="4:5" ht="14.25" customHeight="1" x14ac:dyDescent="0.55000000000000004">
      <c r="D825" s="2"/>
      <c r="E825" s="2"/>
    </row>
    <row r="826" spans="4:5" ht="14.25" customHeight="1" x14ac:dyDescent="0.55000000000000004">
      <c r="D826" s="2"/>
      <c r="E826" s="2"/>
    </row>
    <row r="827" spans="4:5" ht="14.25" customHeight="1" x14ac:dyDescent="0.55000000000000004">
      <c r="D827" s="2"/>
      <c r="E827" s="2"/>
    </row>
    <row r="828" spans="4:5" ht="14.25" customHeight="1" x14ac:dyDescent="0.55000000000000004">
      <c r="D828" s="2"/>
      <c r="E828" s="2"/>
    </row>
    <row r="829" spans="4:5" ht="14.25" customHeight="1" x14ac:dyDescent="0.55000000000000004">
      <c r="D829" s="2"/>
      <c r="E829" s="2"/>
    </row>
    <row r="830" spans="4:5" ht="14.25" customHeight="1" x14ac:dyDescent="0.55000000000000004">
      <c r="D830" s="2"/>
      <c r="E830" s="2"/>
    </row>
    <row r="831" spans="4:5" ht="14.25" customHeight="1" x14ac:dyDescent="0.55000000000000004">
      <c r="D831" s="2"/>
      <c r="E831" s="2"/>
    </row>
    <row r="832" spans="4:5" ht="14.25" customHeight="1" x14ac:dyDescent="0.55000000000000004">
      <c r="D832" s="2"/>
      <c r="E832" s="2"/>
    </row>
    <row r="833" spans="4:5" ht="14.25" customHeight="1" x14ac:dyDescent="0.55000000000000004">
      <c r="D833" s="2"/>
      <c r="E833" s="2"/>
    </row>
    <row r="834" spans="4:5" ht="14.25" customHeight="1" x14ac:dyDescent="0.55000000000000004">
      <c r="D834" s="2"/>
      <c r="E834" s="2"/>
    </row>
    <row r="835" spans="4:5" ht="14.25" customHeight="1" x14ac:dyDescent="0.55000000000000004">
      <c r="D835" s="2"/>
      <c r="E835" s="2"/>
    </row>
    <row r="836" spans="4:5" ht="14.25" customHeight="1" x14ac:dyDescent="0.55000000000000004">
      <c r="D836" s="2"/>
      <c r="E836" s="2"/>
    </row>
    <row r="837" spans="4:5" ht="14.25" customHeight="1" x14ac:dyDescent="0.55000000000000004">
      <c r="D837" s="2"/>
      <c r="E837" s="2"/>
    </row>
    <row r="838" spans="4:5" ht="14.25" customHeight="1" x14ac:dyDescent="0.55000000000000004">
      <c r="D838" s="2"/>
      <c r="E838" s="2"/>
    </row>
    <row r="839" spans="4:5" ht="14.25" customHeight="1" x14ac:dyDescent="0.55000000000000004">
      <c r="D839" s="2"/>
      <c r="E839" s="2"/>
    </row>
    <row r="840" spans="4:5" ht="14.25" customHeight="1" x14ac:dyDescent="0.55000000000000004">
      <c r="D840" s="2"/>
      <c r="E840" s="2"/>
    </row>
    <row r="841" spans="4:5" ht="14.25" customHeight="1" x14ac:dyDescent="0.55000000000000004">
      <c r="D841" s="2"/>
      <c r="E841" s="2"/>
    </row>
    <row r="842" spans="4:5" ht="14.25" customHeight="1" x14ac:dyDescent="0.55000000000000004">
      <c r="D842" s="2"/>
      <c r="E842" s="2"/>
    </row>
    <row r="843" spans="4:5" ht="14.25" customHeight="1" x14ac:dyDescent="0.55000000000000004">
      <c r="D843" s="2"/>
      <c r="E843" s="2"/>
    </row>
    <row r="844" spans="4:5" ht="14.25" customHeight="1" x14ac:dyDescent="0.55000000000000004">
      <c r="D844" s="2"/>
      <c r="E844" s="2"/>
    </row>
    <row r="845" spans="4:5" ht="14.25" customHeight="1" x14ac:dyDescent="0.55000000000000004">
      <c r="D845" s="2"/>
      <c r="E845" s="2"/>
    </row>
    <row r="846" spans="4:5" ht="14.25" customHeight="1" x14ac:dyDescent="0.55000000000000004">
      <c r="D846" s="2"/>
      <c r="E846" s="2"/>
    </row>
    <row r="847" spans="4:5" ht="14.25" customHeight="1" x14ac:dyDescent="0.55000000000000004">
      <c r="D847" s="2"/>
      <c r="E847" s="2"/>
    </row>
    <row r="848" spans="4:5" ht="14.25" customHeight="1" x14ac:dyDescent="0.55000000000000004">
      <c r="D848" s="2"/>
      <c r="E848" s="2"/>
    </row>
    <row r="849" spans="4:5" ht="14.25" customHeight="1" x14ac:dyDescent="0.55000000000000004">
      <c r="D849" s="2"/>
      <c r="E849" s="2"/>
    </row>
    <row r="850" spans="4:5" ht="14.25" customHeight="1" x14ac:dyDescent="0.55000000000000004">
      <c r="D850" s="2"/>
      <c r="E850" s="2"/>
    </row>
    <row r="851" spans="4:5" ht="14.25" customHeight="1" x14ac:dyDescent="0.55000000000000004">
      <c r="D851" s="2"/>
      <c r="E851" s="2"/>
    </row>
    <row r="852" spans="4:5" ht="14.25" customHeight="1" x14ac:dyDescent="0.55000000000000004">
      <c r="D852" s="2"/>
      <c r="E852" s="2"/>
    </row>
    <row r="853" spans="4:5" ht="14.25" customHeight="1" x14ac:dyDescent="0.55000000000000004">
      <c r="D853" s="2"/>
      <c r="E853" s="2"/>
    </row>
    <row r="854" spans="4:5" ht="14.25" customHeight="1" x14ac:dyDescent="0.55000000000000004">
      <c r="D854" s="2"/>
      <c r="E854" s="2"/>
    </row>
    <row r="855" spans="4:5" ht="14.25" customHeight="1" x14ac:dyDescent="0.55000000000000004">
      <c r="D855" s="2"/>
      <c r="E855" s="2"/>
    </row>
    <row r="856" spans="4:5" ht="14.25" customHeight="1" x14ac:dyDescent="0.55000000000000004">
      <c r="D856" s="2"/>
      <c r="E856" s="2"/>
    </row>
    <row r="857" spans="4:5" ht="14.25" customHeight="1" x14ac:dyDescent="0.55000000000000004">
      <c r="D857" s="2"/>
      <c r="E857" s="2"/>
    </row>
    <row r="858" spans="4:5" ht="14.25" customHeight="1" x14ac:dyDescent="0.55000000000000004">
      <c r="D858" s="2"/>
      <c r="E858" s="2"/>
    </row>
    <row r="859" spans="4:5" ht="14.25" customHeight="1" x14ac:dyDescent="0.55000000000000004">
      <c r="D859" s="2"/>
      <c r="E859" s="2"/>
    </row>
    <row r="860" spans="4:5" ht="14.25" customHeight="1" x14ac:dyDescent="0.55000000000000004">
      <c r="D860" s="2"/>
      <c r="E860" s="2"/>
    </row>
    <row r="861" spans="4:5" ht="14.25" customHeight="1" x14ac:dyDescent="0.55000000000000004">
      <c r="D861" s="2"/>
      <c r="E861" s="2"/>
    </row>
    <row r="862" spans="4:5" ht="14.25" customHeight="1" x14ac:dyDescent="0.55000000000000004">
      <c r="D862" s="2"/>
      <c r="E862" s="2"/>
    </row>
    <row r="863" spans="4:5" ht="14.25" customHeight="1" x14ac:dyDescent="0.55000000000000004">
      <c r="D863" s="2"/>
      <c r="E863" s="2"/>
    </row>
    <row r="864" spans="4:5" ht="14.25" customHeight="1" x14ac:dyDescent="0.55000000000000004">
      <c r="D864" s="2"/>
      <c r="E864" s="2"/>
    </row>
    <row r="865" spans="4:5" ht="14.25" customHeight="1" x14ac:dyDescent="0.55000000000000004">
      <c r="D865" s="2"/>
      <c r="E865" s="2"/>
    </row>
    <row r="866" spans="4:5" ht="14.25" customHeight="1" x14ac:dyDescent="0.55000000000000004">
      <c r="D866" s="2"/>
      <c r="E866" s="2"/>
    </row>
    <row r="867" spans="4:5" ht="14.25" customHeight="1" x14ac:dyDescent="0.55000000000000004">
      <c r="D867" s="2"/>
      <c r="E867" s="2"/>
    </row>
    <row r="868" spans="4:5" ht="14.25" customHeight="1" x14ac:dyDescent="0.55000000000000004">
      <c r="D868" s="2"/>
      <c r="E868" s="2"/>
    </row>
    <row r="869" spans="4:5" ht="14.25" customHeight="1" x14ac:dyDescent="0.55000000000000004">
      <c r="D869" s="2"/>
      <c r="E869" s="2"/>
    </row>
    <row r="870" spans="4:5" ht="14.25" customHeight="1" x14ac:dyDescent="0.55000000000000004">
      <c r="D870" s="2"/>
      <c r="E870" s="2"/>
    </row>
    <row r="871" spans="4:5" ht="14.25" customHeight="1" x14ac:dyDescent="0.55000000000000004">
      <c r="D871" s="2"/>
      <c r="E871" s="2"/>
    </row>
    <row r="872" spans="4:5" ht="14.25" customHeight="1" x14ac:dyDescent="0.55000000000000004">
      <c r="D872" s="2"/>
      <c r="E872" s="2"/>
    </row>
    <row r="873" spans="4:5" ht="14.25" customHeight="1" x14ac:dyDescent="0.55000000000000004">
      <c r="D873" s="2"/>
      <c r="E873" s="2"/>
    </row>
    <row r="874" spans="4:5" ht="14.25" customHeight="1" x14ac:dyDescent="0.55000000000000004">
      <c r="D874" s="2"/>
      <c r="E874" s="2"/>
    </row>
    <row r="875" spans="4:5" ht="14.25" customHeight="1" x14ac:dyDescent="0.55000000000000004">
      <c r="D875" s="2"/>
      <c r="E875" s="2"/>
    </row>
    <row r="876" spans="4:5" ht="14.25" customHeight="1" x14ac:dyDescent="0.55000000000000004">
      <c r="D876" s="2"/>
      <c r="E876" s="2"/>
    </row>
    <row r="877" spans="4:5" ht="14.25" customHeight="1" x14ac:dyDescent="0.55000000000000004">
      <c r="D877" s="2"/>
      <c r="E877" s="2"/>
    </row>
    <row r="878" spans="4:5" ht="14.25" customHeight="1" x14ac:dyDescent="0.55000000000000004">
      <c r="D878" s="2"/>
      <c r="E878" s="2"/>
    </row>
    <row r="879" spans="4:5" ht="14.25" customHeight="1" x14ac:dyDescent="0.55000000000000004">
      <c r="D879" s="2"/>
      <c r="E879" s="2"/>
    </row>
    <row r="880" spans="4:5" ht="14.25" customHeight="1" x14ac:dyDescent="0.55000000000000004">
      <c r="D880" s="2"/>
      <c r="E880" s="2"/>
    </row>
    <row r="881" spans="4:5" ht="14.25" customHeight="1" x14ac:dyDescent="0.55000000000000004">
      <c r="D881" s="2"/>
      <c r="E881" s="2"/>
    </row>
    <row r="882" spans="4:5" ht="14.25" customHeight="1" x14ac:dyDescent="0.55000000000000004">
      <c r="D882" s="2"/>
      <c r="E882" s="2"/>
    </row>
    <row r="883" spans="4:5" ht="14.25" customHeight="1" x14ac:dyDescent="0.55000000000000004">
      <c r="D883" s="2"/>
      <c r="E883" s="2"/>
    </row>
    <row r="884" spans="4:5" ht="14.25" customHeight="1" x14ac:dyDescent="0.55000000000000004">
      <c r="D884" s="2"/>
      <c r="E884" s="2"/>
    </row>
    <row r="885" spans="4:5" ht="14.25" customHeight="1" x14ac:dyDescent="0.55000000000000004">
      <c r="D885" s="2"/>
      <c r="E885" s="2"/>
    </row>
    <row r="886" spans="4:5" ht="14.25" customHeight="1" x14ac:dyDescent="0.55000000000000004">
      <c r="D886" s="2"/>
      <c r="E886" s="2"/>
    </row>
    <row r="887" spans="4:5" ht="14.25" customHeight="1" x14ac:dyDescent="0.55000000000000004">
      <c r="D887" s="2"/>
      <c r="E887" s="2"/>
    </row>
    <row r="888" spans="4:5" ht="14.25" customHeight="1" x14ac:dyDescent="0.55000000000000004">
      <c r="D888" s="2"/>
      <c r="E888" s="2"/>
    </row>
    <row r="889" spans="4:5" ht="14.25" customHeight="1" x14ac:dyDescent="0.55000000000000004">
      <c r="D889" s="2"/>
      <c r="E889" s="2"/>
    </row>
    <row r="890" spans="4:5" ht="14.25" customHeight="1" x14ac:dyDescent="0.55000000000000004">
      <c r="D890" s="2"/>
      <c r="E890" s="2"/>
    </row>
    <row r="891" spans="4:5" ht="14.25" customHeight="1" x14ac:dyDescent="0.55000000000000004">
      <c r="D891" s="2"/>
      <c r="E891" s="2"/>
    </row>
    <row r="892" spans="4:5" ht="14.25" customHeight="1" x14ac:dyDescent="0.55000000000000004">
      <c r="D892" s="2"/>
      <c r="E892" s="2"/>
    </row>
    <row r="893" spans="4:5" ht="14.25" customHeight="1" x14ac:dyDescent="0.55000000000000004">
      <c r="D893" s="2"/>
      <c r="E893" s="2"/>
    </row>
    <row r="894" spans="4:5" ht="14.25" customHeight="1" x14ac:dyDescent="0.55000000000000004">
      <c r="D894" s="2"/>
      <c r="E894" s="2"/>
    </row>
    <row r="895" spans="4:5" ht="14.25" customHeight="1" x14ac:dyDescent="0.55000000000000004">
      <c r="D895" s="2"/>
      <c r="E895" s="2"/>
    </row>
    <row r="896" spans="4:5" ht="14.25" customHeight="1" x14ac:dyDescent="0.55000000000000004">
      <c r="D896" s="2"/>
      <c r="E896" s="2"/>
    </row>
    <row r="897" spans="4:5" ht="14.25" customHeight="1" x14ac:dyDescent="0.55000000000000004">
      <c r="D897" s="2"/>
      <c r="E897" s="2"/>
    </row>
    <row r="898" spans="4:5" ht="14.25" customHeight="1" x14ac:dyDescent="0.55000000000000004">
      <c r="D898" s="2"/>
      <c r="E898" s="2"/>
    </row>
    <row r="899" spans="4:5" ht="14.25" customHeight="1" x14ac:dyDescent="0.55000000000000004">
      <c r="D899" s="2"/>
      <c r="E899" s="2"/>
    </row>
    <row r="900" spans="4:5" ht="14.25" customHeight="1" x14ac:dyDescent="0.55000000000000004">
      <c r="D900" s="2"/>
      <c r="E900" s="2"/>
    </row>
    <row r="901" spans="4:5" ht="14.25" customHeight="1" x14ac:dyDescent="0.55000000000000004">
      <c r="D901" s="2"/>
      <c r="E901" s="2"/>
    </row>
    <row r="902" spans="4:5" ht="14.25" customHeight="1" x14ac:dyDescent="0.55000000000000004">
      <c r="D902" s="2"/>
      <c r="E902" s="2"/>
    </row>
    <row r="903" spans="4:5" ht="14.25" customHeight="1" x14ac:dyDescent="0.55000000000000004">
      <c r="D903" s="2"/>
      <c r="E903" s="2"/>
    </row>
    <row r="904" spans="4:5" ht="14.25" customHeight="1" x14ac:dyDescent="0.55000000000000004">
      <c r="D904" s="2"/>
      <c r="E904" s="2"/>
    </row>
    <row r="905" spans="4:5" ht="14.25" customHeight="1" x14ac:dyDescent="0.55000000000000004">
      <c r="D905" s="2"/>
      <c r="E905" s="2"/>
    </row>
    <row r="906" spans="4:5" ht="14.25" customHeight="1" x14ac:dyDescent="0.55000000000000004">
      <c r="D906" s="2"/>
      <c r="E906" s="2"/>
    </row>
    <row r="907" spans="4:5" ht="14.25" customHeight="1" x14ac:dyDescent="0.55000000000000004">
      <c r="D907" s="2"/>
      <c r="E907" s="2"/>
    </row>
    <row r="908" spans="4:5" ht="14.25" customHeight="1" x14ac:dyDescent="0.55000000000000004">
      <c r="D908" s="2"/>
      <c r="E908" s="2"/>
    </row>
    <row r="909" spans="4:5" ht="14.25" customHeight="1" x14ac:dyDescent="0.55000000000000004">
      <c r="D909" s="2"/>
      <c r="E909" s="2"/>
    </row>
    <row r="910" spans="4:5" ht="14.25" customHeight="1" x14ac:dyDescent="0.55000000000000004">
      <c r="D910" s="2"/>
      <c r="E910" s="2"/>
    </row>
    <row r="911" spans="4:5" ht="14.25" customHeight="1" x14ac:dyDescent="0.55000000000000004">
      <c r="D911" s="2"/>
      <c r="E911" s="2"/>
    </row>
    <row r="912" spans="4:5" ht="14.25" customHeight="1" x14ac:dyDescent="0.55000000000000004">
      <c r="D912" s="2"/>
      <c r="E912" s="2"/>
    </row>
    <row r="913" spans="4:5" ht="14.25" customHeight="1" x14ac:dyDescent="0.55000000000000004">
      <c r="D913" s="2"/>
      <c r="E913" s="2"/>
    </row>
    <row r="914" spans="4:5" ht="14.25" customHeight="1" x14ac:dyDescent="0.55000000000000004">
      <c r="D914" s="2"/>
      <c r="E914" s="2"/>
    </row>
    <row r="915" spans="4:5" ht="14.25" customHeight="1" x14ac:dyDescent="0.55000000000000004">
      <c r="D915" s="2"/>
      <c r="E915" s="2"/>
    </row>
    <row r="916" spans="4:5" ht="14.25" customHeight="1" x14ac:dyDescent="0.55000000000000004">
      <c r="D916" s="2"/>
      <c r="E916" s="2"/>
    </row>
    <row r="917" spans="4:5" ht="14.25" customHeight="1" x14ac:dyDescent="0.55000000000000004">
      <c r="D917" s="2"/>
      <c r="E917" s="2"/>
    </row>
    <row r="918" spans="4:5" ht="14.25" customHeight="1" x14ac:dyDescent="0.55000000000000004">
      <c r="D918" s="2"/>
      <c r="E918" s="2"/>
    </row>
    <row r="919" spans="4:5" ht="14.25" customHeight="1" x14ac:dyDescent="0.55000000000000004">
      <c r="D919" s="2"/>
      <c r="E919" s="2"/>
    </row>
    <row r="920" spans="4:5" ht="14.25" customHeight="1" x14ac:dyDescent="0.55000000000000004">
      <c r="D920" s="2"/>
      <c r="E920" s="2"/>
    </row>
    <row r="921" spans="4:5" ht="14.25" customHeight="1" x14ac:dyDescent="0.55000000000000004">
      <c r="D921" s="2"/>
      <c r="E921" s="2"/>
    </row>
    <row r="922" spans="4:5" ht="14.25" customHeight="1" x14ac:dyDescent="0.55000000000000004">
      <c r="D922" s="2"/>
      <c r="E922" s="2"/>
    </row>
    <row r="923" spans="4:5" ht="14.25" customHeight="1" x14ac:dyDescent="0.55000000000000004">
      <c r="D923" s="2"/>
      <c r="E923" s="2"/>
    </row>
    <row r="924" spans="4:5" ht="14.25" customHeight="1" x14ac:dyDescent="0.55000000000000004">
      <c r="D924" s="2"/>
      <c r="E924" s="2"/>
    </row>
    <row r="925" spans="4:5" ht="14.25" customHeight="1" x14ac:dyDescent="0.55000000000000004">
      <c r="D925" s="2"/>
      <c r="E925" s="2"/>
    </row>
    <row r="926" spans="4:5" ht="14.25" customHeight="1" x14ac:dyDescent="0.55000000000000004">
      <c r="D926" s="2"/>
      <c r="E926" s="2"/>
    </row>
    <row r="927" spans="4:5" ht="14.25" customHeight="1" x14ac:dyDescent="0.55000000000000004">
      <c r="D927" s="2"/>
      <c r="E927" s="2"/>
    </row>
    <row r="928" spans="4:5" ht="14.25" customHeight="1" x14ac:dyDescent="0.55000000000000004">
      <c r="D928" s="2"/>
      <c r="E928" s="2"/>
    </row>
    <row r="929" spans="4:5" ht="14.25" customHeight="1" x14ac:dyDescent="0.55000000000000004">
      <c r="D929" s="2"/>
      <c r="E929" s="2"/>
    </row>
    <row r="930" spans="4:5" ht="14.25" customHeight="1" x14ac:dyDescent="0.55000000000000004">
      <c r="D930" s="2"/>
      <c r="E930" s="2"/>
    </row>
    <row r="931" spans="4:5" ht="14.25" customHeight="1" x14ac:dyDescent="0.55000000000000004">
      <c r="D931" s="2"/>
      <c r="E931" s="2"/>
    </row>
    <row r="932" spans="4:5" ht="14.25" customHeight="1" x14ac:dyDescent="0.55000000000000004">
      <c r="D932" s="2"/>
      <c r="E932" s="2"/>
    </row>
    <row r="933" spans="4:5" ht="14.25" customHeight="1" x14ac:dyDescent="0.55000000000000004">
      <c r="D933" s="2"/>
      <c r="E933" s="2"/>
    </row>
    <row r="934" spans="4:5" ht="14.25" customHeight="1" x14ac:dyDescent="0.55000000000000004">
      <c r="D934" s="2"/>
      <c r="E934" s="2"/>
    </row>
    <row r="935" spans="4:5" ht="14.25" customHeight="1" x14ac:dyDescent="0.55000000000000004">
      <c r="D935" s="2"/>
      <c r="E935" s="2"/>
    </row>
    <row r="936" spans="4:5" ht="14.25" customHeight="1" x14ac:dyDescent="0.55000000000000004">
      <c r="D936" s="2"/>
      <c r="E936" s="2"/>
    </row>
    <row r="937" spans="4:5" ht="14.25" customHeight="1" x14ac:dyDescent="0.55000000000000004">
      <c r="D937" s="2"/>
      <c r="E937" s="2"/>
    </row>
    <row r="938" spans="4:5" ht="14.25" customHeight="1" x14ac:dyDescent="0.55000000000000004">
      <c r="D938" s="2"/>
      <c r="E938" s="2"/>
    </row>
    <row r="939" spans="4:5" ht="14.25" customHeight="1" x14ac:dyDescent="0.55000000000000004">
      <c r="D939" s="2"/>
      <c r="E939" s="2"/>
    </row>
    <row r="940" spans="4:5" ht="14.25" customHeight="1" x14ac:dyDescent="0.55000000000000004">
      <c r="D940" s="2"/>
      <c r="E940" s="2"/>
    </row>
    <row r="941" spans="4:5" ht="14.25" customHeight="1" x14ac:dyDescent="0.55000000000000004">
      <c r="D941" s="2"/>
      <c r="E941" s="2"/>
    </row>
    <row r="942" spans="4:5" ht="14.25" customHeight="1" x14ac:dyDescent="0.55000000000000004">
      <c r="D942" s="2"/>
      <c r="E942" s="2"/>
    </row>
    <row r="943" spans="4:5" ht="14.25" customHeight="1" x14ac:dyDescent="0.55000000000000004">
      <c r="D943" s="2"/>
      <c r="E943" s="2"/>
    </row>
    <row r="944" spans="4:5" ht="14.25" customHeight="1" x14ac:dyDescent="0.55000000000000004">
      <c r="D944" s="2"/>
      <c r="E944" s="2"/>
    </row>
    <row r="945" spans="4:5" ht="14.25" customHeight="1" x14ac:dyDescent="0.55000000000000004">
      <c r="D945" s="2"/>
      <c r="E945" s="2"/>
    </row>
    <row r="946" spans="4:5" ht="14.25" customHeight="1" x14ac:dyDescent="0.55000000000000004">
      <c r="D946" s="2"/>
      <c r="E946" s="2"/>
    </row>
    <row r="947" spans="4:5" ht="14.25" customHeight="1" x14ac:dyDescent="0.55000000000000004">
      <c r="D947" s="2"/>
      <c r="E947" s="2"/>
    </row>
    <row r="948" spans="4:5" ht="14.25" customHeight="1" x14ac:dyDescent="0.55000000000000004">
      <c r="D948" s="2"/>
      <c r="E948" s="2"/>
    </row>
    <row r="949" spans="4:5" ht="14.25" customHeight="1" x14ac:dyDescent="0.55000000000000004">
      <c r="D949" s="2"/>
      <c r="E949" s="2"/>
    </row>
    <row r="950" spans="4:5" ht="14.25" customHeight="1" x14ac:dyDescent="0.55000000000000004">
      <c r="D950" s="2"/>
      <c r="E950" s="2"/>
    </row>
    <row r="951" spans="4:5" ht="14.25" customHeight="1" x14ac:dyDescent="0.55000000000000004">
      <c r="D951" s="2"/>
      <c r="E951" s="2"/>
    </row>
    <row r="952" spans="4:5" ht="14.25" customHeight="1" x14ac:dyDescent="0.55000000000000004">
      <c r="D952" s="2"/>
      <c r="E952" s="2"/>
    </row>
    <row r="953" spans="4:5" ht="14.25" customHeight="1" x14ac:dyDescent="0.55000000000000004">
      <c r="D953" s="2"/>
      <c r="E953" s="2"/>
    </row>
    <row r="954" spans="4:5" ht="14.25" customHeight="1" x14ac:dyDescent="0.55000000000000004">
      <c r="D954" s="2"/>
      <c r="E954" s="2"/>
    </row>
    <row r="955" spans="4:5" ht="14.25" customHeight="1" x14ac:dyDescent="0.55000000000000004">
      <c r="D955" s="2"/>
      <c r="E955" s="2"/>
    </row>
    <row r="956" spans="4:5" ht="14.25" customHeight="1" x14ac:dyDescent="0.55000000000000004">
      <c r="D956" s="2"/>
      <c r="E956" s="2"/>
    </row>
    <row r="957" spans="4:5" ht="14.25" customHeight="1" x14ac:dyDescent="0.55000000000000004">
      <c r="D957" s="2"/>
      <c r="E957" s="2"/>
    </row>
    <row r="958" spans="4:5" ht="14.25" customHeight="1" x14ac:dyDescent="0.55000000000000004">
      <c r="D958" s="2"/>
      <c r="E958" s="2"/>
    </row>
    <row r="959" spans="4:5" ht="14.25" customHeight="1" x14ac:dyDescent="0.55000000000000004">
      <c r="D959" s="2"/>
      <c r="E959" s="2"/>
    </row>
    <row r="960" spans="4:5" ht="14.25" customHeight="1" x14ac:dyDescent="0.55000000000000004">
      <c r="D960" s="2"/>
      <c r="E960" s="2"/>
    </row>
    <row r="961" spans="4:5" ht="14.25" customHeight="1" x14ac:dyDescent="0.55000000000000004">
      <c r="D961" s="2"/>
      <c r="E961" s="2"/>
    </row>
    <row r="962" spans="4:5" ht="14.25" customHeight="1" x14ac:dyDescent="0.55000000000000004">
      <c r="D962" s="2"/>
      <c r="E962" s="2"/>
    </row>
    <row r="963" spans="4:5" ht="14.25" customHeight="1" x14ac:dyDescent="0.55000000000000004">
      <c r="D963" s="2"/>
      <c r="E963" s="2"/>
    </row>
    <row r="964" spans="4:5" ht="14.25" customHeight="1" x14ac:dyDescent="0.55000000000000004">
      <c r="D964" s="2"/>
      <c r="E964" s="2"/>
    </row>
    <row r="965" spans="4:5" ht="14.25" customHeight="1" x14ac:dyDescent="0.55000000000000004">
      <c r="D965" s="2"/>
      <c r="E965" s="2"/>
    </row>
    <row r="966" spans="4:5" ht="14.25" customHeight="1" x14ac:dyDescent="0.55000000000000004">
      <c r="D966" s="2"/>
      <c r="E966" s="2"/>
    </row>
    <row r="967" spans="4:5" ht="14.25" customHeight="1" x14ac:dyDescent="0.55000000000000004">
      <c r="D967" s="2"/>
      <c r="E967" s="2"/>
    </row>
    <row r="968" spans="4:5" ht="14.25" customHeight="1" x14ac:dyDescent="0.55000000000000004">
      <c r="D968" s="2"/>
      <c r="E968" s="2"/>
    </row>
    <row r="969" spans="4:5" ht="14.25" customHeight="1" x14ac:dyDescent="0.55000000000000004">
      <c r="D969" s="2"/>
      <c r="E969" s="2"/>
    </row>
    <row r="970" spans="4:5" ht="14.25" customHeight="1" x14ac:dyDescent="0.55000000000000004">
      <c r="D970" s="2"/>
      <c r="E970" s="2"/>
    </row>
    <row r="971" spans="4:5" ht="14.25" customHeight="1" x14ac:dyDescent="0.55000000000000004">
      <c r="D971" s="2"/>
      <c r="E971" s="2"/>
    </row>
    <row r="972" spans="4:5" ht="14.25" customHeight="1" x14ac:dyDescent="0.55000000000000004">
      <c r="D972" s="2"/>
      <c r="E972" s="2"/>
    </row>
    <row r="973" spans="4:5" ht="14.25" customHeight="1" x14ac:dyDescent="0.55000000000000004">
      <c r="D973" s="2"/>
      <c r="E973" s="2"/>
    </row>
    <row r="974" spans="4:5" ht="14.25" customHeight="1" x14ac:dyDescent="0.55000000000000004">
      <c r="D974" s="2"/>
      <c r="E974" s="2"/>
    </row>
    <row r="975" spans="4:5" ht="14.25" customHeight="1" x14ac:dyDescent="0.55000000000000004">
      <c r="D975" s="2"/>
      <c r="E975" s="2"/>
    </row>
    <row r="976" spans="4:5" ht="14.25" customHeight="1" x14ac:dyDescent="0.55000000000000004">
      <c r="D976" s="2"/>
      <c r="E976" s="2"/>
    </row>
    <row r="977" spans="4:5" ht="14.25" customHeight="1" x14ac:dyDescent="0.55000000000000004">
      <c r="D977" s="2"/>
      <c r="E977" s="2"/>
    </row>
    <row r="978" spans="4:5" ht="14.25" customHeight="1" x14ac:dyDescent="0.55000000000000004">
      <c r="D978" s="2"/>
      <c r="E978" s="2"/>
    </row>
    <row r="979" spans="4:5" ht="14.25" customHeight="1" x14ac:dyDescent="0.55000000000000004">
      <c r="D979" s="2"/>
      <c r="E979" s="2"/>
    </row>
    <row r="980" spans="4:5" ht="14.25" customHeight="1" x14ac:dyDescent="0.55000000000000004">
      <c r="D980" s="2"/>
      <c r="E980" s="2"/>
    </row>
    <row r="981" spans="4:5" ht="14.25" customHeight="1" x14ac:dyDescent="0.55000000000000004">
      <c r="D981" s="2"/>
      <c r="E981" s="2"/>
    </row>
    <row r="982" spans="4:5" ht="14.25" customHeight="1" x14ac:dyDescent="0.55000000000000004">
      <c r="D982" s="2"/>
      <c r="E982" s="2"/>
    </row>
    <row r="983" spans="4:5" ht="14.25" customHeight="1" x14ac:dyDescent="0.55000000000000004">
      <c r="D983" s="2"/>
      <c r="E983" s="2"/>
    </row>
    <row r="984" spans="4:5" ht="14.25" customHeight="1" x14ac:dyDescent="0.55000000000000004">
      <c r="D984" s="2"/>
      <c r="E984" s="2"/>
    </row>
    <row r="985" spans="4:5" ht="14.25" customHeight="1" x14ac:dyDescent="0.55000000000000004">
      <c r="D985" s="2"/>
      <c r="E985" s="2"/>
    </row>
    <row r="986" spans="4:5" ht="14.25" customHeight="1" x14ac:dyDescent="0.55000000000000004">
      <c r="D986" s="2"/>
      <c r="E986" s="2"/>
    </row>
    <row r="987" spans="4:5" ht="14.25" customHeight="1" x14ac:dyDescent="0.55000000000000004">
      <c r="D987" s="2"/>
      <c r="E987" s="2"/>
    </row>
    <row r="988" spans="4:5" ht="14.25" customHeight="1" x14ac:dyDescent="0.55000000000000004">
      <c r="D988" s="2"/>
      <c r="E988" s="2"/>
    </row>
    <row r="989" spans="4:5" ht="14.25" customHeight="1" x14ac:dyDescent="0.55000000000000004">
      <c r="D989" s="2"/>
      <c r="E989" s="2"/>
    </row>
    <row r="990" spans="4:5" ht="14.25" customHeight="1" x14ac:dyDescent="0.55000000000000004">
      <c r="D990" s="2"/>
      <c r="E990" s="2"/>
    </row>
    <row r="991" spans="4:5" ht="14.25" customHeight="1" x14ac:dyDescent="0.55000000000000004">
      <c r="D991" s="2"/>
      <c r="E991" s="2"/>
    </row>
    <row r="992" spans="4:5" ht="14.25" customHeight="1" x14ac:dyDescent="0.55000000000000004">
      <c r="D992" s="2"/>
      <c r="E992" s="2"/>
    </row>
    <row r="993" spans="4:5" ht="14.25" customHeight="1" x14ac:dyDescent="0.55000000000000004">
      <c r="D993" s="2"/>
      <c r="E993" s="2"/>
    </row>
    <row r="994" spans="4:5" ht="14.25" customHeight="1" x14ac:dyDescent="0.55000000000000004">
      <c r="D994" s="2"/>
      <c r="E994" s="2"/>
    </row>
    <row r="995" spans="4:5" ht="14.25" customHeight="1" x14ac:dyDescent="0.55000000000000004">
      <c r="D995" s="2"/>
      <c r="E995" s="2"/>
    </row>
    <row r="996" spans="4:5" ht="14.25" customHeight="1" x14ac:dyDescent="0.55000000000000004">
      <c r="D996" s="2"/>
      <c r="E996" s="2"/>
    </row>
    <row r="997" spans="4:5" ht="14.25" customHeight="1" x14ac:dyDescent="0.55000000000000004">
      <c r="D997" s="2"/>
      <c r="E997" s="2"/>
    </row>
    <row r="998" spans="4:5" ht="14.25" customHeight="1" x14ac:dyDescent="0.55000000000000004">
      <c r="D998" s="2"/>
      <c r="E998" s="2"/>
    </row>
    <row r="999" spans="4:5" ht="14.25" customHeight="1" x14ac:dyDescent="0.55000000000000004">
      <c r="D999" s="2"/>
      <c r="E999" s="2"/>
    </row>
    <row r="1000" spans="4:5" ht="14.25" customHeight="1" x14ac:dyDescent="0.55000000000000004">
      <c r="D1000" s="2"/>
      <c r="E1000" s="2"/>
    </row>
    <row r="1001" spans="4:5" ht="14.25" customHeight="1" x14ac:dyDescent="0.55000000000000004">
      <c r="D1001" s="2"/>
      <c r="E1001" s="2"/>
    </row>
    <row r="1002" spans="4:5" ht="14.25" customHeight="1" x14ac:dyDescent="0.55000000000000004">
      <c r="D1002" s="2"/>
      <c r="E1002" s="2"/>
    </row>
    <row r="1003" spans="4:5" ht="14.25" customHeight="1" x14ac:dyDescent="0.55000000000000004">
      <c r="D1003" s="2"/>
      <c r="E1003" s="2"/>
    </row>
    <row r="1004" spans="4:5" ht="14.25" customHeight="1" x14ac:dyDescent="0.55000000000000004">
      <c r="D1004" s="2"/>
      <c r="E1004" s="2"/>
    </row>
    <row r="1005" spans="4:5" ht="14.25" customHeight="1" x14ac:dyDescent="0.55000000000000004">
      <c r="D1005" s="2"/>
      <c r="E1005" s="2"/>
    </row>
    <row r="1006" spans="4:5" ht="14.25" customHeight="1" x14ac:dyDescent="0.55000000000000004">
      <c r="D1006" s="2"/>
      <c r="E1006" s="2"/>
    </row>
    <row r="1007" spans="4:5" ht="14.25" customHeight="1" x14ac:dyDescent="0.55000000000000004">
      <c r="D1007" s="2"/>
      <c r="E1007" s="2"/>
    </row>
    <row r="1008" spans="4:5" ht="14.25" customHeight="1" x14ac:dyDescent="0.55000000000000004">
      <c r="D1008" s="2"/>
      <c r="E1008" s="2"/>
    </row>
    <row r="1009" spans="4:5" ht="14.25" customHeight="1" x14ac:dyDescent="0.55000000000000004">
      <c r="D1009" s="2"/>
      <c r="E1009" s="2"/>
    </row>
    <row r="1010" spans="4:5" ht="14.25" customHeight="1" x14ac:dyDescent="0.55000000000000004">
      <c r="D1010" s="2"/>
      <c r="E1010" s="2"/>
    </row>
    <row r="1011" spans="4:5" ht="14.25" customHeight="1" x14ac:dyDescent="0.55000000000000004">
      <c r="D1011" s="2"/>
      <c r="E1011" s="2"/>
    </row>
    <row r="1012" spans="4:5" ht="14.25" customHeight="1" x14ac:dyDescent="0.55000000000000004">
      <c r="D1012" s="2"/>
      <c r="E1012" s="2"/>
    </row>
  </sheetData>
  <sortState ref="B8:R15">
    <sortCondition ref="P8:P15"/>
  </sortState>
  <mergeCells count="20">
    <mergeCell ref="E1:R1"/>
    <mergeCell ref="E3:R3"/>
    <mergeCell ref="A6:A7"/>
    <mergeCell ref="B6:B7"/>
    <mergeCell ref="C6:C7"/>
    <mergeCell ref="D6:D7"/>
    <mergeCell ref="E6:E7"/>
    <mergeCell ref="F6:F7"/>
    <mergeCell ref="G6:G7"/>
    <mergeCell ref="S6:S7"/>
    <mergeCell ref="H7:I7"/>
    <mergeCell ref="J7:K7"/>
    <mergeCell ref="L7:M7"/>
    <mergeCell ref="N7:O7"/>
    <mergeCell ref="E32:R32"/>
    <mergeCell ref="P6:P7"/>
    <mergeCell ref="Q6:Q7"/>
    <mergeCell ref="R6:R7"/>
    <mergeCell ref="H6:K6"/>
    <mergeCell ref="L6:O6"/>
  </mergeCells>
  <conditionalFormatting sqref="I8:I29">
    <cfRule type="cellIs" dxfId="49" priority="14" operator="equal">
      <formula>0</formula>
    </cfRule>
  </conditionalFormatting>
  <conditionalFormatting sqref="M8:M29">
    <cfRule type="cellIs" dxfId="48" priority="12" operator="equal">
      <formula>0</formula>
    </cfRule>
  </conditionalFormatting>
  <conditionalFormatting sqref="P8:P29">
    <cfRule type="cellIs" dxfId="47" priority="8" operator="equal">
      <formula>"nc"</formula>
    </cfRule>
  </conditionalFormatting>
  <conditionalFormatting sqref="K8:K29">
    <cfRule type="cellIs" dxfId="46" priority="6" operator="equal">
      <formula>0</formula>
    </cfRule>
  </conditionalFormatting>
  <conditionalFormatting sqref="O8:O29">
    <cfRule type="cellIs" dxfId="45" priority="4" operator="equal">
      <formula>0</formula>
    </cfRule>
  </conditionalFormatting>
  <conditionalFormatting sqref="R8:R29">
    <cfRule type="cellIs" dxfId="44" priority="1" operator="equal">
      <formula>0</formula>
    </cfRule>
  </conditionalFormatting>
  <pageMargins left="0.25" right="0.25" top="0.75" bottom="0.75" header="0.3" footer="0.3"/>
  <pageSetup paperSize="9" fitToHeight="0" orientation="landscape" r:id="rId1"/>
  <rowBreaks count="1" manualBreakCount="1">
    <brk id="32" max="16383" man="1"/>
  </rowBreaks>
  <colBreaks count="1" manualBreakCount="1">
    <brk id="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0"/>
  </sheetPr>
  <dimension ref="A1:AE1012"/>
  <sheetViews>
    <sheetView topLeftCell="A4" zoomScaleNormal="100" workbookViewId="0">
      <selection activeCell="P8" sqref="P8"/>
    </sheetView>
  </sheetViews>
  <sheetFormatPr baseColWidth="10" defaultColWidth="17.26171875" defaultRowHeight="15" customHeight="1" x14ac:dyDescent="0.55000000000000004"/>
  <cols>
    <col min="1" max="1" width="3.26171875" style="1" customWidth="1"/>
    <col min="2" max="3" width="12.15625" style="1" customWidth="1"/>
    <col min="4" max="4" width="5" style="1" bestFit="1" customWidth="1"/>
    <col min="5" max="5" width="20.26171875" style="1" customWidth="1"/>
    <col min="6" max="6" width="5.578125" style="1" customWidth="1"/>
    <col min="7" max="7" width="15" style="1" bestFit="1" customWidth="1"/>
    <col min="8" max="8" width="5.15625" style="1" bestFit="1" customWidth="1"/>
    <col min="9" max="9" width="7.68359375" style="1" customWidth="1"/>
    <col min="10" max="10" width="5.15625" style="1" bestFit="1" customWidth="1"/>
    <col min="11" max="11" width="6.578125" style="1" customWidth="1"/>
    <col min="12" max="12" width="5.15625" style="1" bestFit="1" customWidth="1"/>
    <col min="13" max="13" width="5.578125" style="1" bestFit="1" customWidth="1"/>
    <col min="14" max="14" width="5.15625" style="1" bestFit="1" customWidth="1"/>
    <col min="15" max="15" width="6.15625" style="1" customWidth="1"/>
    <col min="16" max="16" width="12.15625" style="1" customWidth="1"/>
    <col min="17" max="17" width="6" style="1" customWidth="1"/>
    <col min="18" max="18" width="7.578125" style="1" customWidth="1"/>
    <col min="19" max="20" width="12.15625" style="1" customWidth="1"/>
    <col min="21" max="21" width="5" style="1" bestFit="1" customWidth="1"/>
    <col min="22" max="22" width="4" style="1" bestFit="1" customWidth="1"/>
    <col min="23" max="23" width="5" style="1" bestFit="1" customWidth="1"/>
    <col min="24" max="24" width="4" style="1" bestFit="1" customWidth="1"/>
    <col min="25" max="25" width="0.83984375" style="1" customWidth="1"/>
    <col min="26" max="26" width="12.15625" style="1" customWidth="1"/>
    <col min="27" max="36" width="3.68359375" style="1" customWidth="1"/>
    <col min="37" max="16384" width="17.26171875" style="1"/>
  </cols>
  <sheetData>
    <row r="1" spans="1:31" ht="35.700000000000003" x14ac:dyDescent="1.3">
      <c r="B1" s="52" t="s">
        <v>201</v>
      </c>
      <c r="C1" s="53"/>
      <c r="D1" s="52"/>
      <c r="E1" s="171" t="s">
        <v>203</v>
      </c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</row>
    <row r="2" spans="1:31" ht="14.25" customHeight="1" x14ac:dyDescent="0.55000000000000004">
      <c r="D2" s="2"/>
      <c r="E2" s="2"/>
    </row>
    <row r="3" spans="1:31" ht="20.5" customHeight="1" x14ac:dyDescent="0.75">
      <c r="D3" s="2"/>
      <c r="E3" s="185" t="s">
        <v>263</v>
      </c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AA3" s="184"/>
    </row>
    <row r="4" spans="1:31" ht="14.25" customHeight="1" x14ac:dyDescent="0.55000000000000004">
      <c r="D4" s="2"/>
      <c r="E4" s="2"/>
      <c r="AA4" s="184"/>
    </row>
    <row r="5" spans="1:31" ht="14.25" customHeight="1" thickBot="1" x14ac:dyDescent="0.6">
      <c r="D5" s="2"/>
      <c r="E5" s="2"/>
      <c r="H5" s="3" t="s">
        <v>0</v>
      </c>
      <c r="I5" s="3" t="s">
        <v>1</v>
      </c>
      <c r="J5" s="3" t="s">
        <v>0</v>
      </c>
      <c r="K5" s="3" t="s">
        <v>1</v>
      </c>
      <c r="L5" s="3" t="s">
        <v>0</v>
      </c>
      <c r="M5" s="3" t="s">
        <v>1</v>
      </c>
      <c r="N5" s="3" t="s">
        <v>0</v>
      </c>
      <c r="O5" s="3" t="s">
        <v>1</v>
      </c>
      <c r="AA5" s="184"/>
    </row>
    <row r="6" spans="1:31" ht="14.25" customHeight="1" thickBot="1" x14ac:dyDescent="0.6">
      <c r="A6" s="173" t="s">
        <v>16</v>
      </c>
      <c r="B6" s="175" t="s">
        <v>48</v>
      </c>
      <c r="C6" s="175" t="s">
        <v>39</v>
      </c>
      <c r="D6" s="175" t="s">
        <v>196</v>
      </c>
      <c r="E6" s="177" t="s">
        <v>17</v>
      </c>
      <c r="F6" s="173" t="s">
        <v>188</v>
      </c>
      <c r="G6" s="179" t="s">
        <v>2</v>
      </c>
      <c r="H6" s="168">
        <v>2019</v>
      </c>
      <c r="I6" s="169"/>
      <c r="J6" s="169"/>
      <c r="K6" s="169"/>
      <c r="L6" s="168">
        <v>2020</v>
      </c>
      <c r="M6" s="169"/>
      <c r="N6" s="169"/>
      <c r="O6" s="169"/>
      <c r="P6" s="166" t="s">
        <v>269</v>
      </c>
      <c r="Q6" s="166" t="s">
        <v>160</v>
      </c>
      <c r="R6" s="162" t="s">
        <v>3</v>
      </c>
      <c r="S6" s="162" t="s">
        <v>4</v>
      </c>
      <c r="T6" s="114"/>
      <c r="AA6" s="184"/>
    </row>
    <row r="7" spans="1:31" ht="29.25" customHeight="1" thickBot="1" x14ac:dyDescent="0.6">
      <c r="A7" s="174" t="s">
        <v>5</v>
      </c>
      <c r="B7" s="176"/>
      <c r="C7" s="176"/>
      <c r="D7" s="176" t="s">
        <v>5</v>
      </c>
      <c r="E7" s="178"/>
      <c r="F7" s="174"/>
      <c r="G7" s="180"/>
      <c r="H7" s="164" t="s">
        <v>206</v>
      </c>
      <c r="I7" s="165"/>
      <c r="J7" s="164" t="s">
        <v>205</v>
      </c>
      <c r="K7" s="165"/>
      <c r="L7" s="164" t="s">
        <v>207</v>
      </c>
      <c r="M7" s="165"/>
      <c r="N7" s="164" t="s">
        <v>208</v>
      </c>
      <c r="O7" s="165"/>
      <c r="P7" s="167"/>
      <c r="Q7" s="167"/>
      <c r="R7" s="163"/>
      <c r="S7" s="163"/>
      <c r="T7" s="115"/>
      <c r="U7" s="1" t="s">
        <v>6</v>
      </c>
      <c r="V7" s="1" t="s">
        <v>7</v>
      </c>
      <c r="W7" s="1" t="s">
        <v>8</v>
      </c>
      <c r="X7" s="1" t="s">
        <v>9</v>
      </c>
      <c r="Z7" s="1" t="s">
        <v>159</v>
      </c>
      <c r="AA7" s="184"/>
      <c r="AB7" s="140"/>
      <c r="AC7" s="140"/>
      <c r="AD7" s="140"/>
      <c r="AE7" s="140"/>
    </row>
    <row r="8" spans="1:31" ht="14.25" customHeight="1" x14ac:dyDescent="0.55000000000000004">
      <c r="A8" s="142">
        <v>1</v>
      </c>
      <c r="B8" s="143" t="s">
        <v>40</v>
      </c>
      <c r="C8" s="143">
        <v>512088252</v>
      </c>
      <c r="D8" s="142">
        <v>4.7</v>
      </c>
      <c r="E8" s="143" t="s">
        <v>54</v>
      </c>
      <c r="F8" s="142" t="s">
        <v>66</v>
      </c>
      <c r="G8" s="118" t="s">
        <v>176</v>
      </c>
      <c r="H8" s="144">
        <v>77</v>
      </c>
      <c r="I8" s="145">
        <f>IF(ISBLANK(H8),0,IF(ISTEXT(H8),VLOOKUP(H8,Data!$B$1:C$27,2,FALSE),VLOOKUP(RANK(H8,H$8:H$30,1),Data!$B$1:C$27,2,FALSE)))</f>
        <v>100</v>
      </c>
      <c r="J8" s="144">
        <v>78</v>
      </c>
      <c r="K8" s="145">
        <f>(100+70)/2</f>
        <v>85</v>
      </c>
      <c r="L8" s="144"/>
      <c r="M8" s="145">
        <f>IF(ISBLANK(L8),0,IF(ISTEXT(L8),VLOOKUP(L8,Data!$B$1:E$27,2,FALSE),VLOOKUP(RANK(L8,L$8:L$30,1),Data!$B$1:E$27,2,FALSE)))</f>
        <v>0</v>
      </c>
      <c r="N8" s="144"/>
      <c r="O8" s="145">
        <f>IF(ISBLANK(N8),0,IF(ISTEXT(N8),VLOOKUP(N8,Data!$B$1:C$16,2,FALSE),VLOOKUP(RANK(N8,$N$8:$N$30,1),Data!$B$1:C$16,2,FALSE)))</f>
        <v>0</v>
      </c>
      <c r="P8" s="146">
        <f t="shared" ref="P8:P27" si="0">IF(R8&gt;0,RANK(R8,$R$8:$R$30),"nc")</f>
        <v>1</v>
      </c>
      <c r="Q8" s="146"/>
      <c r="R8" s="146">
        <f t="shared" ref="R8:R27" si="1">SUM(U8:X8)-MIN(U8:X8)</f>
        <v>185</v>
      </c>
      <c r="S8" s="113">
        <f t="shared" ref="S8:S29" si="2">SUM(U8:X8)</f>
        <v>185</v>
      </c>
      <c r="T8" s="147">
        <f t="shared" ref="T8:T27" si="3">+M8+K8+I8+O8</f>
        <v>185</v>
      </c>
      <c r="U8" s="135">
        <f t="shared" ref="U8:U29" si="4">I8</f>
        <v>100</v>
      </c>
      <c r="V8" s="136">
        <f t="shared" ref="V8:V29" si="5">K8</f>
        <v>85</v>
      </c>
      <c r="W8" s="136">
        <f t="shared" ref="W8:W29" si="6">M8</f>
        <v>0</v>
      </c>
      <c r="X8" s="136">
        <f t="shared" ref="X8:X29" si="7">O8</f>
        <v>0</v>
      </c>
      <c r="Y8" s="137"/>
      <c r="Z8" s="138">
        <f>COUNTA(H8,J8,L8,N8,#REF!,#REF!)</f>
        <v>4</v>
      </c>
    </row>
    <row r="9" spans="1:31" ht="14.25" customHeight="1" x14ac:dyDescent="0.55000000000000004">
      <c r="A9" s="104">
        <v>2</v>
      </c>
      <c r="B9" s="103" t="s">
        <v>42</v>
      </c>
      <c r="C9" s="103">
        <v>536412276</v>
      </c>
      <c r="D9" s="104">
        <v>7.7</v>
      </c>
      <c r="E9" s="103" t="s">
        <v>55</v>
      </c>
      <c r="F9" s="104" t="s">
        <v>66</v>
      </c>
      <c r="G9" s="120" t="s">
        <v>177</v>
      </c>
      <c r="H9" s="106">
        <v>86</v>
      </c>
      <c r="I9" s="141">
        <f>IF(ISBLANK(H9),0,IF(ISTEXT(H9),VLOOKUP(H9,Data!$B$1:C$27,2,FALSE),VLOOKUP(RANK(H9,H$8:H$30,1),Data!$B$1:C$27,2,FALSE)))</f>
        <v>70</v>
      </c>
      <c r="J9" s="106">
        <v>78</v>
      </c>
      <c r="K9" s="141">
        <f>(100+70)/2</f>
        <v>85</v>
      </c>
      <c r="L9" s="106"/>
      <c r="M9" s="141">
        <f>IF(ISBLANK(L9),0,IF(ISTEXT(L9),VLOOKUP(L9,Data!$B$1:E$27,2,FALSE),VLOOKUP(RANK(L9,L$8:L$30,1),Data!$B$1:E$27,2,FALSE)))</f>
        <v>0</v>
      </c>
      <c r="N9" s="106"/>
      <c r="O9" s="141">
        <f>IF(ISBLANK(N9),0,IF(ISTEXT(N9),VLOOKUP(N9,Data!$B$1:C$16,2,FALSE),VLOOKUP(RANK(N9,$N$8:$N$30,1),Data!$B$1:C$16,2,FALSE)))</f>
        <v>0</v>
      </c>
      <c r="P9" s="111">
        <f t="shared" si="0"/>
        <v>2</v>
      </c>
      <c r="Q9" s="111"/>
      <c r="R9" s="111">
        <f t="shared" si="1"/>
        <v>155</v>
      </c>
      <c r="S9" s="113">
        <f t="shared" si="2"/>
        <v>155</v>
      </c>
      <c r="T9" s="56">
        <f t="shared" si="3"/>
        <v>155</v>
      </c>
      <c r="U9" s="135">
        <f t="shared" si="4"/>
        <v>70</v>
      </c>
      <c r="V9" s="136">
        <f t="shared" si="5"/>
        <v>85</v>
      </c>
      <c r="W9" s="136">
        <f t="shared" si="6"/>
        <v>0</v>
      </c>
      <c r="X9" s="136">
        <f t="shared" si="7"/>
        <v>0</v>
      </c>
      <c r="Y9" s="137"/>
      <c r="Z9" s="138">
        <f>COUNTA(H9,J9,L9,N9,#REF!,#REF!)</f>
        <v>4</v>
      </c>
    </row>
    <row r="10" spans="1:31" ht="14.25" customHeight="1" x14ac:dyDescent="0.55000000000000004">
      <c r="A10" s="104">
        <v>3</v>
      </c>
      <c r="B10" s="103" t="s">
        <v>41</v>
      </c>
      <c r="C10" s="103">
        <v>542290262</v>
      </c>
      <c r="D10" s="104">
        <v>10.199999999999999</v>
      </c>
      <c r="E10" s="103" t="s">
        <v>58</v>
      </c>
      <c r="F10" s="104" t="s">
        <v>66</v>
      </c>
      <c r="G10" s="117" t="s">
        <v>192</v>
      </c>
      <c r="H10" s="106">
        <v>90</v>
      </c>
      <c r="I10" s="141">
        <f>IF(ISBLANK(H10),0,IF(ISTEXT(H10),VLOOKUP(H10,Data!$B$1:C$27,2,FALSE),VLOOKUP(RANK(H10,H$8:H$30,1),Data!$B$1:C$27,2,FALSE)))</f>
        <v>60</v>
      </c>
      <c r="J10" s="106">
        <v>90</v>
      </c>
      <c r="K10" s="141">
        <f>IF(ISBLANK(J10),0,IF(ISTEXT(J10),VLOOKUP(J10,Data!$B$1:C$27,2,FALSE),VLOOKUP(RANK(J10,J$8:J$30,1),Data!$B$1:C$27,2,FALSE)))</f>
        <v>43</v>
      </c>
      <c r="L10" s="106"/>
      <c r="M10" s="141">
        <f>IF(ISBLANK(L10),0,IF(ISTEXT(L10),VLOOKUP(L10,Data!$B$1:E$27,2,FALSE),VLOOKUP(RANK(L10,L$8:L$30,1),Data!$B$1:E$27,2,FALSE)))</f>
        <v>0</v>
      </c>
      <c r="N10" s="106"/>
      <c r="O10" s="141">
        <f>IF(ISBLANK(N10),0,IF(ISTEXT(N10),VLOOKUP(N10,Data!$B$1:C$16,2,FALSE),VLOOKUP(RANK(N10,$N$8:$N$30,1),Data!$B$1:C$16,2,FALSE)))</f>
        <v>0</v>
      </c>
      <c r="P10" s="111">
        <f t="shared" si="0"/>
        <v>3</v>
      </c>
      <c r="Q10" s="111"/>
      <c r="R10" s="111">
        <f t="shared" si="1"/>
        <v>103</v>
      </c>
      <c r="S10" s="113">
        <f t="shared" si="2"/>
        <v>103</v>
      </c>
      <c r="T10" s="56">
        <f t="shared" si="3"/>
        <v>103</v>
      </c>
      <c r="U10" s="135">
        <f t="shared" si="4"/>
        <v>60</v>
      </c>
      <c r="V10" s="136">
        <f t="shared" si="5"/>
        <v>43</v>
      </c>
      <c r="W10" s="136">
        <f t="shared" si="6"/>
        <v>0</v>
      </c>
      <c r="X10" s="136">
        <f t="shared" si="7"/>
        <v>0</v>
      </c>
      <c r="Y10" s="137"/>
      <c r="Z10" s="138">
        <f>COUNTA(H10,J10,L10,N10,#REF!,#REF!)</f>
        <v>4</v>
      </c>
    </row>
    <row r="11" spans="1:31" ht="14.25" customHeight="1" x14ac:dyDescent="0.55000000000000004">
      <c r="A11" s="104">
        <v>4</v>
      </c>
      <c r="B11" s="103" t="s">
        <v>42</v>
      </c>
      <c r="C11" s="103">
        <v>511444298</v>
      </c>
      <c r="D11" s="104">
        <v>15.6</v>
      </c>
      <c r="E11" s="103" t="s">
        <v>63</v>
      </c>
      <c r="F11" s="104" t="s">
        <v>67</v>
      </c>
      <c r="G11" s="120" t="s">
        <v>194</v>
      </c>
      <c r="H11" s="106">
        <v>113</v>
      </c>
      <c r="I11" s="141">
        <f>IF(ISBLANK(H11),0,IF(ISTEXT(H11),VLOOKUP(H11,Data!$B$1:C$27,2,FALSE),VLOOKUP(RANK(H11,H$8:H$30,1),Data!$B$1:C$27,2,FALSE)))</f>
        <v>31</v>
      </c>
      <c r="J11" s="106">
        <v>88</v>
      </c>
      <c r="K11" s="141">
        <f>IF(ISBLANK(J11),0,IF(ISTEXT(J11),VLOOKUP(J11,Data!$B$1:C$27,2,FALSE),VLOOKUP(RANK(J11,J$8:J$30,1),Data!$B$1:C$27,2,FALSE)))</f>
        <v>60</v>
      </c>
      <c r="L11" s="106"/>
      <c r="M11" s="141">
        <f>IF(ISBLANK(L11),0,IF(ISTEXT(L11),VLOOKUP(L11,Data!$B$1:E$27,2,FALSE),VLOOKUP(RANK(L11,L$8:L$30,1),Data!$B$1:E$27,2,FALSE)))</f>
        <v>0</v>
      </c>
      <c r="N11" s="106"/>
      <c r="O11" s="141">
        <f>IF(ISBLANK(N11),0,IF(ISTEXT(N11),VLOOKUP(N11,Data!$B$1:C$16,2,FALSE),VLOOKUP(RANK(N11,$N$8:$N$30,1),Data!$B$1:C$16,2,FALSE)))</f>
        <v>0</v>
      </c>
      <c r="P11" s="111">
        <f t="shared" si="0"/>
        <v>4</v>
      </c>
      <c r="Q11" s="111"/>
      <c r="R11" s="111">
        <f t="shared" si="1"/>
        <v>91</v>
      </c>
      <c r="S11" s="113">
        <f t="shared" si="2"/>
        <v>91</v>
      </c>
      <c r="T11" s="56">
        <f t="shared" si="3"/>
        <v>91</v>
      </c>
      <c r="U11" s="11">
        <f t="shared" si="4"/>
        <v>31</v>
      </c>
      <c r="V11" s="11">
        <f t="shared" si="5"/>
        <v>60</v>
      </c>
      <c r="W11" s="11">
        <f t="shared" si="6"/>
        <v>0</v>
      </c>
      <c r="X11" s="11">
        <f t="shared" si="7"/>
        <v>0</v>
      </c>
      <c r="Z11" s="54">
        <f>COUNTA(H11,J11,L11,N11,#REF!,#REF!)</f>
        <v>4</v>
      </c>
    </row>
    <row r="12" spans="1:31" ht="14.25" customHeight="1" x14ac:dyDescent="0.55000000000000004">
      <c r="A12" s="104">
        <v>5</v>
      </c>
      <c r="B12" s="103" t="s">
        <v>40</v>
      </c>
      <c r="C12" s="103">
        <v>48735312</v>
      </c>
      <c r="D12" s="104">
        <v>19.600000000000001</v>
      </c>
      <c r="E12" s="103" t="s">
        <v>215</v>
      </c>
      <c r="F12" s="104" t="s">
        <v>66</v>
      </c>
      <c r="G12" s="118" t="s">
        <v>176</v>
      </c>
      <c r="H12" s="106">
        <v>110</v>
      </c>
      <c r="I12" s="141">
        <f>IF(ISBLANK(H12),0,IF(ISTEXT(H12),VLOOKUP(H12,Data!$B$1:C$27,2,FALSE),VLOOKUP(RANK(H12,H$8:H$30,1),Data!$B$1:C$27,2,FALSE)))</f>
        <v>35</v>
      </c>
      <c r="J12" s="106">
        <v>103</v>
      </c>
      <c r="K12" s="141">
        <f>IF(ISBLANK(J12),0,IF(ISTEXT(J12),VLOOKUP(J12,Data!$B$1:C$27,2,FALSE),VLOOKUP(RANK(J12,J$8:J$30,1),Data!$B$1:C$27,2,FALSE)))</f>
        <v>26</v>
      </c>
      <c r="L12" s="106"/>
      <c r="M12" s="141">
        <f>IF(ISBLANK(L12),0,IF(ISTEXT(L12),VLOOKUP(L12,Data!$B$1:E$27,2,FALSE),VLOOKUP(RANK(L12,L$8:L$30,1),Data!$B$1:E$27,2,FALSE)))</f>
        <v>0</v>
      </c>
      <c r="N12" s="106"/>
      <c r="O12" s="141">
        <f>IF(ISBLANK(N12),0,IF(ISTEXT(N12),VLOOKUP(N12,Data!$B$1:C$16,2,FALSE),VLOOKUP(RANK(N12,$N$8:$N$30,1),Data!$B$1:C$16,2,FALSE)))</f>
        <v>0</v>
      </c>
      <c r="P12" s="111">
        <f t="shared" si="0"/>
        <v>5</v>
      </c>
      <c r="Q12" s="111"/>
      <c r="R12" s="111">
        <f t="shared" si="1"/>
        <v>61</v>
      </c>
      <c r="S12" s="113">
        <f t="shared" si="2"/>
        <v>61</v>
      </c>
      <c r="T12" s="56">
        <f t="shared" si="3"/>
        <v>61</v>
      </c>
      <c r="U12" s="11">
        <f t="shared" si="4"/>
        <v>35</v>
      </c>
      <c r="V12" s="11">
        <f t="shared" si="5"/>
        <v>26</v>
      </c>
      <c r="W12" s="11">
        <f t="shared" si="6"/>
        <v>0</v>
      </c>
      <c r="X12" s="11">
        <f t="shared" si="7"/>
        <v>0</v>
      </c>
      <c r="Z12" s="54">
        <f>COUNTA(H12,J12,L12,N12,#REF!,#REF!)</f>
        <v>4</v>
      </c>
    </row>
    <row r="13" spans="1:31" ht="14.25" customHeight="1" x14ac:dyDescent="0.55000000000000004">
      <c r="A13" s="104">
        <v>6</v>
      </c>
      <c r="B13" s="103" t="s">
        <v>41</v>
      </c>
      <c r="C13" s="103">
        <v>3899303</v>
      </c>
      <c r="D13" s="104">
        <v>11.3</v>
      </c>
      <c r="E13" s="103" t="s">
        <v>62</v>
      </c>
      <c r="F13" s="104" t="s">
        <v>67</v>
      </c>
      <c r="G13" s="117" t="s">
        <v>213</v>
      </c>
      <c r="H13" s="106"/>
      <c r="I13" s="141">
        <f>IF(ISBLANK(H13),0,IF(ISTEXT(H13),VLOOKUP(H13,Data!$B$1:C$27,2,FALSE),VLOOKUP(RANK(H13,H$8:H$30,1),Data!$B$1:C$27,2,FALSE)))</f>
        <v>0</v>
      </c>
      <c r="J13" s="106">
        <v>89</v>
      </c>
      <c r="K13" s="141">
        <f>IF(ISBLANK(J13),0,IF(ISTEXT(J13),VLOOKUP(J13,Data!$B$1:C$27,2,FALSE),VLOOKUP(RANK(J13,J$8:J$30,1),Data!$B$1:C$27,2,FALSE)))</f>
        <v>51</v>
      </c>
      <c r="L13" s="106"/>
      <c r="M13" s="141">
        <f>IF(ISBLANK(L13),0,IF(ISTEXT(L13),VLOOKUP(L13,Data!$B$1:E$27,2,FALSE),VLOOKUP(RANK(L13,L$8:L$30,1),Data!$B$1:E$27,2,FALSE)))</f>
        <v>0</v>
      </c>
      <c r="N13" s="106"/>
      <c r="O13" s="141">
        <f>IF(ISBLANK(N13),0,IF(ISTEXT(N13),VLOOKUP(N13,Data!$B$1:C$16,2,FALSE),VLOOKUP(RANK(N13,$N$8:$N$30,1),Data!$B$1:C$16,2,FALSE)))</f>
        <v>0</v>
      </c>
      <c r="P13" s="111">
        <f t="shared" si="0"/>
        <v>6</v>
      </c>
      <c r="Q13" s="111"/>
      <c r="R13" s="111">
        <f t="shared" si="1"/>
        <v>51</v>
      </c>
      <c r="S13" s="113">
        <f t="shared" si="2"/>
        <v>51</v>
      </c>
      <c r="T13" s="56">
        <f t="shared" si="3"/>
        <v>51</v>
      </c>
      <c r="U13" s="11">
        <f t="shared" si="4"/>
        <v>0</v>
      </c>
      <c r="V13" s="11">
        <f t="shared" si="5"/>
        <v>51</v>
      </c>
      <c r="W13" s="11">
        <f t="shared" si="6"/>
        <v>0</v>
      </c>
      <c r="X13" s="11">
        <f t="shared" si="7"/>
        <v>0</v>
      </c>
      <c r="Z13" s="1">
        <f>COUNTA(H13,J13,L13,N13,#REF!,#REF!)</f>
        <v>3</v>
      </c>
    </row>
    <row r="14" spans="1:31" ht="14.25" customHeight="1" x14ac:dyDescent="0.55000000000000004">
      <c r="A14" s="104">
        <v>7</v>
      </c>
      <c r="B14" s="103" t="s">
        <v>40</v>
      </c>
      <c r="C14" s="103">
        <v>533974273</v>
      </c>
      <c r="D14" s="104">
        <v>16.600000000000001</v>
      </c>
      <c r="E14" s="103" t="s">
        <v>195</v>
      </c>
      <c r="F14" s="104" t="s">
        <v>67</v>
      </c>
      <c r="G14" s="118" t="s">
        <v>176</v>
      </c>
      <c r="H14" s="106">
        <v>91</v>
      </c>
      <c r="I14" s="141">
        <f>94/2</f>
        <v>47</v>
      </c>
      <c r="J14" s="106"/>
      <c r="K14" s="141">
        <f>IF(ISBLANK(J14),0,IF(ISTEXT(J14),VLOOKUP(J14,Data!$B$1:C$27,2,FALSE),VLOOKUP(RANK(J14,J$8:J$30,1),Data!$B$1:C$27,2,FALSE)))</f>
        <v>0</v>
      </c>
      <c r="L14" s="106"/>
      <c r="M14" s="141">
        <f>IF(ISBLANK(L14),0,IF(ISTEXT(L14),VLOOKUP(L14,Data!$B$1:E$27,2,FALSE),VLOOKUP(RANK(L14,L$8:L$30,1),Data!$B$1:E$27,2,FALSE)))</f>
        <v>0</v>
      </c>
      <c r="N14" s="106"/>
      <c r="O14" s="141">
        <f>IF(ISBLANK(N14),0,IF(ISTEXT(N14),VLOOKUP(N14,Data!$B$1:C$16,2,FALSE),VLOOKUP(RANK(N14,$N$8:$N$30,1),Data!$B$1:C$16,2,FALSE)))</f>
        <v>0</v>
      </c>
      <c r="P14" s="111">
        <f t="shared" si="0"/>
        <v>7</v>
      </c>
      <c r="Q14" s="111"/>
      <c r="R14" s="111">
        <f t="shared" si="1"/>
        <v>47</v>
      </c>
      <c r="S14" s="113">
        <f t="shared" si="2"/>
        <v>47</v>
      </c>
      <c r="T14" s="56">
        <f t="shared" si="3"/>
        <v>47</v>
      </c>
      <c r="U14" s="11">
        <f t="shared" si="4"/>
        <v>47</v>
      </c>
      <c r="V14" s="11">
        <f t="shared" si="5"/>
        <v>0</v>
      </c>
      <c r="W14" s="11">
        <f t="shared" si="6"/>
        <v>0</v>
      </c>
      <c r="X14" s="11">
        <f t="shared" si="7"/>
        <v>0</v>
      </c>
      <c r="Z14" s="54">
        <f>COUNTA(H14,J14,L14,N14,#REF!,#REF!)</f>
        <v>3</v>
      </c>
    </row>
    <row r="15" spans="1:31" ht="14.25" customHeight="1" x14ac:dyDescent="0.55000000000000004">
      <c r="A15" s="104">
        <v>8</v>
      </c>
      <c r="B15" s="103" t="s">
        <v>41</v>
      </c>
      <c r="C15" s="103">
        <v>534344282</v>
      </c>
      <c r="D15" s="104">
        <v>22.8</v>
      </c>
      <c r="E15" s="103" t="s">
        <v>217</v>
      </c>
      <c r="F15" s="104" t="s">
        <v>67</v>
      </c>
      <c r="G15" s="117" t="s">
        <v>192</v>
      </c>
      <c r="H15" s="106">
        <v>91</v>
      </c>
      <c r="I15" s="141">
        <f>94/2</f>
        <v>47</v>
      </c>
      <c r="J15" s="106"/>
      <c r="K15" s="141">
        <f>IF(ISBLANK(J15),0,IF(ISTEXT(J15),VLOOKUP(J15,Data!$B$1:C$27,2,FALSE),VLOOKUP(RANK(J15,J$8:J$30,1),Data!$B$1:C$27,2,FALSE)))</f>
        <v>0</v>
      </c>
      <c r="L15" s="106"/>
      <c r="M15" s="141">
        <f>IF(ISBLANK(L15),0,IF(ISTEXT(L15),VLOOKUP(L15,Data!$B$1:E$27,2,FALSE),VLOOKUP(RANK(L15,L$8:L$30,1),Data!$B$1:E$27,2,FALSE)))</f>
        <v>0</v>
      </c>
      <c r="N15" s="106"/>
      <c r="O15" s="141">
        <f>IF(ISBLANK(N15),0,IF(ISTEXT(N15),VLOOKUP(N15,Data!$B$1:C$16,2,FALSE),VLOOKUP(RANK(N15,$N$8:$N$30,1),Data!$B$1:C$16,2,FALSE)))</f>
        <v>0</v>
      </c>
      <c r="P15" s="111">
        <f t="shared" si="0"/>
        <v>7</v>
      </c>
      <c r="Q15" s="111"/>
      <c r="R15" s="111">
        <f t="shared" si="1"/>
        <v>47</v>
      </c>
      <c r="S15" s="113">
        <f t="shared" si="2"/>
        <v>47</v>
      </c>
      <c r="T15" s="56">
        <f t="shared" si="3"/>
        <v>47</v>
      </c>
      <c r="U15" s="11">
        <f t="shared" si="4"/>
        <v>47</v>
      </c>
      <c r="V15" s="11">
        <f t="shared" si="5"/>
        <v>0</v>
      </c>
      <c r="W15" s="11">
        <f t="shared" si="6"/>
        <v>0</v>
      </c>
      <c r="X15" s="11">
        <f t="shared" si="7"/>
        <v>0</v>
      </c>
      <c r="Z15" s="1">
        <f>COUNTA(H15,J15,L15,N15,#REF!,#REF!)</f>
        <v>3</v>
      </c>
    </row>
    <row r="16" spans="1:31" ht="14.25" customHeight="1" x14ac:dyDescent="0.55000000000000004">
      <c r="A16" s="104">
        <v>9</v>
      </c>
      <c r="B16" s="103" t="s">
        <v>42</v>
      </c>
      <c r="C16" s="103">
        <v>548244248</v>
      </c>
      <c r="D16" s="104">
        <v>9</v>
      </c>
      <c r="E16" s="103" t="s">
        <v>57</v>
      </c>
      <c r="F16" s="104" t="s">
        <v>66</v>
      </c>
      <c r="G16" s="120" t="s">
        <v>181</v>
      </c>
      <c r="H16" s="106"/>
      <c r="I16" s="141">
        <f>IF(ISBLANK(H16),0,IF(ISTEXT(H16),VLOOKUP(H16,Data!$B$1:C$27,2,FALSE),VLOOKUP(RANK(H16,H$8:H$30,1),Data!$B$1:C$27,2,FALSE)))</f>
        <v>0</v>
      </c>
      <c r="J16" s="106">
        <v>92</v>
      </c>
      <c r="K16" s="141">
        <f>IF(ISBLANK(J16),0,IF(ISTEXT(J16),VLOOKUP(J16,Data!$B$1:C$27,2,FALSE),VLOOKUP(RANK(J16,J$8:J$30,1),Data!$B$1:C$27,2,FALSE)))</f>
        <v>35</v>
      </c>
      <c r="L16" s="106"/>
      <c r="M16" s="141">
        <f>IF(ISBLANK(L16),0,IF(ISTEXT(L16),VLOOKUP(L16,Data!$B$1:E$27,2,FALSE),VLOOKUP(RANK(L16,L$8:L$30,1),Data!$B$1:E$27,2,FALSE)))</f>
        <v>0</v>
      </c>
      <c r="N16" s="106"/>
      <c r="O16" s="141">
        <f>IF(ISBLANK(N16),0,IF(ISTEXT(N16),VLOOKUP(N16,Data!$B$1:C$16,2,FALSE),VLOOKUP(RANK(N16,$N$8:$N$30,1),Data!$B$1:C$16,2,FALSE)))</f>
        <v>0</v>
      </c>
      <c r="P16" s="111">
        <f t="shared" si="0"/>
        <v>9</v>
      </c>
      <c r="Q16" s="111"/>
      <c r="R16" s="111">
        <f t="shared" si="1"/>
        <v>35</v>
      </c>
      <c r="S16" s="113">
        <f t="shared" si="2"/>
        <v>35</v>
      </c>
      <c r="T16" s="56">
        <f t="shared" si="3"/>
        <v>35</v>
      </c>
      <c r="U16" s="11">
        <f t="shared" si="4"/>
        <v>0</v>
      </c>
      <c r="V16" s="11">
        <f t="shared" si="5"/>
        <v>35</v>
      </c>
      <c r="W16" s="11">
        <f t="shared" si="6"/>
        <v>0</v>
      </c>
      <c r="X16" s="11">
        <f t="shared" si="7"/>
        <v>0</v>
      </c>
      <c r="Z16" s="54">
        <f>COUNTA(H16,J16,L16,N16,#REF!,#REF!)</f>
        <v>3</v>
      </c>
    </row>
    <row r="17" spans="1:26" ht="14.25" customHeight="1" x14ac:dyDescent="0.55000000000000004">
      <c r="A17" s="104">
        <v>10</v>
      </c>
      <c r="B17" s="103" t="s">
        <v>41</v>
      </c>
      <c r="C17" s="103">
        <v>525644233</v>
      </c>
      <c r="D17" s="104">
        <v>11.2</v>
      </c>
      <c r="E17" s="103" t="s">
        <v>59</v>
      </c>
      <c r="F17" s="104" t="s">
        <v>67</v>
      </c>
      <c r="G17" s="117" t="s">
        <v>213</v>
      </c>
      <c r="H17" s="106"/>
      <c r="I17" s="141">
        <f>IF(ISBLANK(H17),0,IF(ISTEXT(H17),VLOOKUP(H17,Data!$B$1:C$27,2,FALSE),VLOOKUP(RANK(H17,H$8:H$30,1),Data!$B$1:C$27,2,FALSE)))</f>
        <v>0</v>
      </c>
      <c r="J17" s="106">
        <v>101</v>
      </c>
      <c r="K17" s="141">
        <f>IF(ISBLANK(J17),0,IF(ISTEXT(J17),VLOOKUP(J17,Data!$B$1:C$27,2,FALSE),VLOOKUP(RANK(J17,J$8:J$30,1),Data!$B$1:C$27,2,FALSE)))</f>
        <v>31</v>
      </c>
      <c r="L17" s="106"/>
      <c r="M17" s="141">
        <f>IF(ISBLANK(L17),0,IF(ISTEXT(L17),VLOOKUP(L17,Data!$B$1:E$27,2,FALSE),VLOOKUP(RANK(L17,L$8:L$30,1),Data!$B$1:E$27,2,FALSE)))</f>
        <v>0</v>
      </c>
      <c r="N17" s="106"/>
      <c r="O17" s="141">
        <f>IF(ISBLANK(N17),0,IF(ISTEXT(N17),VLOOKUP(N17,Data!$B$1:C$16,2,FALSE),VLOOKUP(RANK(N17,$N$8:$N$30,1),Data!$B$1:C$16,2,FALSE)))</f>
        <v>0</v>
      </c>
      <c r="P17" s="111">
        <f t="shared" si="0"/>
        <v>10</v>
      </c>
      <c r="Q17" s="111"/>
      <c r="R17" s="111">
        <f t="shared" si="1"/>
        <v>31</v>
      </c>
      <c r="S17" s="113">
        <f t="shared" si="2"/>
        <v>31</v>
      </c>
      <c r="T17" s="56">
        <f t="shared" si="3"/>
        <v>31</v>
      </c>
      <c r="U17" s="11">
        <f t="shared" si="4"/>
        <v>0</v>
      </c>
      <c r="V17" s="11">
        <f t="shared" si="5"/>
        <v>31</v>
      </c>
      <c r="W17" s="11">
        <f t="shared" si="6"/>
        <v>0</v>
      </c>
      <c r="X17" s="11">
        <f t="shared" si="7"/>
        <v>0</v>
      </c>
      <c r="Z17" s="54">
        <f>COUNTA(H17,J17,L17,N17,#REF!,#REF!)</f>
        <v>3</v>
      </c>
    </row>
    <row r="18" spans="1:26" ht="14.25" customHeight="1" x14ac:dyDescent="0.55000000000000004">
      <c r="A18" s="104">
        <v>11</v>
      </c>
      <c r="B18" s="103" t="s">
        <v>42</v>
      </c>
      <c r="C18" s="103">
        <v>544213243</v>
      </c>
      <c r="D18" s="104">
        <v>4.2</v>
      </c>
      <c r="E18" s="103" t="s">
        <v>52</v>
      </c>
      <c r="F18" s="104" t="s">
        <v>66</v>
      </c>
      <c r="G18" s="120" t="s">
        <v>177</v>
      </c>
      <c r="H18" s="106"/>
      <c r="I18" s="141">
        <f>IF(ISBLANK(H18),0,IF(ISTEXT(H18),VLOOKUP(H18,Data!$B$1:C$27,2,FALSE),VLOOKUP(RANK(H18,H$8:H$30,1),Data!$B$1:C$27,2,FALSE)))</f>
        <v>0</v>
      </c>
      <c r="J18" s="106"/>
      <c r="K18" s="141">
        <f>IF(ISBLANK(J18),0,IF(ISTEXT(J18),VLOOKUP(J18,Data!$B$1:C$27,2,FALSE),VLOOKUP(RANK(J18,J$8:J$30,1),Data!$B$1:C$27,2,FALSE)))</f>
        <v>0</v>
      </c>
      <c r="L18" s="106"/>
      <c r="M18" s="141">
        <f>IF(ISBLANK(L18),0,IF(ISTEXT(L18),VLOOKUP(L18,Data!$B$1:E$27,2,FALSE),VLOOKUP(RANK(L18,L$8:L$30,1),Data!$B$1:E$27,2,FALSE)))</f>
        <v>0</v>
      </c>
      <c r="N18" s="106"/>
      <c r="O18" s="141">
        <f>IF(ISBLANK(N18),0,IF(ISTEXT(N18),VLOOKUP(N18,Data!$B$1:C$16,2,FALSE),VLOOKUP(RANK(N18,$N$8:$N$30,1),Data!$B$1:C$16,2,FALSE)))</f>
        <v>0</v>
      </c>
      <c r="P18" s="111" t="str">
        <f t="shared" si="0"/>
        <v>nc</v>
      </c>
      <c r="Q18" s="111"/>
      <c r="R18" s="111">
        <f t="shared" si="1"/>
        <v>0</v>
      </c>
      <c r="S18" s="113">
        <f t="shared" si="2"/>
        <v>0</v>
      </c>
      <c r="T18" s="56">
        <f t="shared" si="3"/>
        <v>0</v>
      </c>
      <c r="U18" s="11">
        <f t="shared" si="4"/>
        <v>0</v>
      </c>
      <c r="V18" s="11">
        <f t="shared" si="5"/>
        <v>0</v>
      </c>
      <c r="W18" s="11">
        <f t="shared" si="6"/>
        <v>0</v>
      </c>
      <c r="X18" s="11">
        <f t="shared" si="7"/>
        <v>0</v>
      </c>
      <c r="Z18" s="1">
        <f>COUNTA(H18,J18,L18,N18,#REF!,#REF!)</f>
        <v>2</v>
      </c>
    </row>
    <row r="19" spans="1:26" ht="14.25" customHeight="1" x14ac:dyDescent="0.55000000000000004">
      <c r="A19" s="104">
        <v>12</v>
      </c>
      <c r="B19" s="103" t="s">
        <v>42</v>
      </c>
      <c r="C19" s="103">
        <v>537137241</v>
      </c>
      <c r="D19" s="104">
        <v>8.1</v>
      </c>
      <c r="E19" s="103" t="s">
        <v>53</v>
      </c>
      <c r="F19" s="104" t="s">
        <v>66</v>
      </c>
      <c r="G19" s="120" t="s">
        <v>177</v>
      </c>
      <c r="H19" s="106"/>
      <c r="I19" s="141">
        <f>IF(ISBLANK(H19),0,IF(ISTEXT(H19),VLOOKUP(H19,Data!$B$1:C$27,2,FALSE),VLOOKUP(RANK(H19,H$8:H$30,1),Data!$B$1:C$27,2,FALSE)))</f>
        <v>0</v>
      </c>
      <c r="J19" s="106"/>
      <c r="K19" s="141">
        <f>IF(ISBLANK(J19),0,IF(ISTEXT(J19),VLOOKUP(J19,Data!$B$1:C$27,2,FALSE),VLOOKUP(RANK(J19,J$8:J$30,1),Data!$B$1:C$27,2,FALSE)))</f>
        <v>0</v>
      </c>
      <c r="L19" s="106"/>
      <c r="M19" s="141">
        <f>IF(ISBLANK(L19),0,IF(ISTEXT(L19),VLOOKUP(L19,Data!$B$1:E$27,2,FALSE),VLOOKUP(RANK(L19,L$8:L$30,1),Data!$B$1:E$27,2,FALSE)))</f>
        <v>0</v>
      </c>
      <c r="N19" s="106"/>
      <c r="O19" s="141">
        <f>IF(ISBLANK(N19),0,IF(ISTEXT(N19),VLOOKUP(N19,Data!$B$1:C$16,2,FALSE),VLOOKUP(RANK(N19,$N$8:$N$30,1),Data!$B$1:C$16,2,FALSE)))</f>
        <v>0</v>
      </c>
      <c r="P19" s="111" t="str">
        <f t="shared" si="0"/>
        <v>nc</v>
      </c>
      <c r="Q19" s="111"/>
      <c r="R19" s="111">
        <f t="shared" si="1"/>
        <v>0</v>
      </c>
      <c r="S19" s="113">
        <f t="shared" si="2"/>
        <v>0</v>
      </c>
      <c r="T19" s="56">
        <f t="shared" si="3"/>
        <v>0</v>
      </c>
      <c r="U19" s="11">
        <f t="shared" si="4"/>
        <v>0</v>
      </c>
      <c r="V19" s="11">
        <f t="shared" si="5"/>
        <v>0</v>
      </c>
      <c r="W19" s="11">
        <f t="shared" si="6"/>
        <v>0</v>
      </c>
      <c r="X19" s="11">
        <f t="shared" si="7"/>
        <v>0</v>
      </c>
      <c r="Z19" s="1">
        <f>COUNTA(H19,J19,L19,N19,#REF!,#REF!)</f>
        <v>2</v>
      </c>
    </row>
    <row r="20" spans="1:26" ht="14.25" customHeight="1" x14ac:dyDescent="0.55000000000000004">
      <c r="A20" s="104">
        <v>13</v>
      </c>
      <c r="B20" s="103" t="s">
        <v>41</v>
      </c>
      <c r="C20" s="103">
        <v>520807227</v>
      </c>
      <c r="D20" s="104">
        <v>8.5</v>
      </c>
      <c r="E20" s="103" t="s">
        <v>49</v>
      </c>
      <c r="F20" s="104" t="s">
        <v>67</v>
      </c>
      <c r="G20" s="117" t="s">
        <v>213</v>
      </c>
      <c r="H20" s="106"/>
      <c r="I20" s="141">
        <f>IF(ISBLANK(H20),0,IF(ISTEXT(H20),VLOOKUP(H20,Data!$B$1:C$27,2,FALSE),VLOOKUP(RANK(H20,H$8:H$30,1),Data!$B$1:C$27,2,FALSE)))</f>
        <v>0</v>
      </c>
      <c r="J20" s="106"/>
      <c r="K20" s="141">
        <f>IF(ISBLANK(J20),0,IF(ISTEXT(J20),VLOOKUP(J20,Data!$B$1:C$27,2,FALSE),VLOOKUP(RANK(J20,J$8:J$30,1),Data!$B$1:C$27,2,FALSE)))</f>
        <v>0</v>
      </c>
      <c r="L20" s="106"/>
      <c r="M20" s="141">
        <f>IF(ISBLANK(L20),0,IF(ISTEXT(L20),VLOOKUP(L20,Data!$B$1:E$27,2,FALSE),VLOOKUP(RANK(L20,L$8:L$30,1),Data!$B$1:E$27,2,FALSE)))</f>
        <v>0</v>
      </c>
      <c r="N20" s="106"/>
      <c r="O20" s="141">
        <f>IF(ISBLANK(N20),0,IF(ISTEXT(N20),VLOOKUP(N20,Data!$B$1:C$16,2,FALSE),VLOOKUP(RANK(N20,$N$8:$N$30,1),Data!$B$1:C$16,2,FALSE)))</f>
        <v>0</v>
      </c>
      <c r="P20" s="111" t="str">
        <f t="shared" si="0"/>
        <v>nc</v>
      </c>
      <c r="Q20" s="111"/>
      <c r="R20" s="111">
        <f t="shared" si="1"/>
        <v>0</v>
      </c>
      <c r="S20" s="113">
        <f t="shared" si="2"/>
        <v>0</v>
      </c>
      <c r="T20" s="56">
        <f t="shared" si="3"/>
        <v>0</v>
      </c>
      <c r="U20" s="11">
        <f t="shared" si="4"/>
        <v>0</v>
      </c>
      <c r="V20" s="11">
        <f t="shared" si="5"/>
        <v>0</v>
      </c>
      <c r="W20" s="11">
        <f t="shared" si="6"/>
        <v>0</v>
      </c>
      <c r="X20" s="11">
        <f t="shared" si="7"/>
        <v>0</v>
      </c>
      <c r="Z20" s="1">
        <f>COUNTA(H20,J20,L20,N20,#REF!,#REF!)</f>
        <v>2</v>
      </c>
    </row>
    <row r="21" spans="1:26" ht="14.25" customHeight="1" x14ac:dyDescent="0.55000000000000004">
      <c r="A21" s="104">
        <v>14</v>
      </c>
      <c r="B21" s="103" t="s">
        <v>42</v>
      </c>
      <c r="C21" s="103">
        <v>532824294</v>
      </c>
      <c r="D21" s="104">
        <v>9.4</v>
      </c>
      <c r="E21" s="103" t="s">
        <v>60</v>
      </c>
      <c r="F21" s="104" t="s">
        <v>66</v>
      </c>
      <c r="G21" s="120" t="s">
        <v>181</v>
      </c>
      <c r="H21" s="106"/>
      <c r="I21" s="141">
        <f>IF(ISBLANK(H21),0,IF(ISTEXT(H21),VLOOKUP(H21,Data!$B$1:C$27,2,FALSE),VLOOKUP(RANK(H21,H$8:H$30,1),Data!$B$1:C$27,2,FALSE)))</f>
        <v>0</v>
      </c>
      <c r="J21" s="106"/>
      <c r="K21" s="141">
        <f>IF(ISBLANK(J21),0,IF(ISTEXT(J21),VLOOKUP(J21,Data!$B$1:C$27,2,FALSE),VLOOKUP(RANK(J21,J$8:J$30,1),Data!$B$1:C$27,2,FALSE)))</f>
        <v>0</v>
      </c>
      <c r="L21" s="106"/>
      <c r="M21" s="141">
        <f>IF(ISBLANK(L21),0,IF(ISTEXT(L21),VLOOKUP(L21,Data!$B$1:E$27,2,FALSE),VLOOKUP(RANK(L21,L$8:L$30,1),Data!$B$1:E$27,2,FALSE)))</f>
        <v>0</v>
      </c>
      <c r="N21" s="106"/>
      <c r="O21" s="141">
        <f>IF(ISBLANK(N21),0,IF(ISTEXT(N21),VLOOKUP(N21,Data!$B$1:C$16,2,FALSE),VLOOKUP(RANK(N21,$N$8:$N$30,1),Data!$B$1:C$16,2,FALSE)))</f>
        <v>0</v>
      </c>
      <c r="P21" s="111" t="str">
        <f t="shared" si="0"/>
        <v>nc</v>
      </c>
      <c r="Q21" s="111"/>
      <c r="R21" s="111">
        <f t="shared" si="1"/>
        <v>0</v>
      </c>
      <c r="S21" s="113">
        <f t="shared" si="2"/>
        <v>0</v>
      </c>
      <c r="T21" s="56">
        <f t="shared" si="3"/>
        <v>0</v>
      </c>
      <c r="U21" s="11">
        <f t="shared" si="4"/>
        <v>0</v>
      </c>
      <c r="V21" s="11">
        <f t="shared" si="5"/>
        <v>0</v>
      </c>
      <c r="W21" s="11">
        <f t="shared" si="6"/>
        <v>0</v>
      </c>
      <c r="X21" s="11">
        <f t="shared" si="7"/>
        <v>0</v>
      </c>
      <c r="Z21" s="1">
        <f>COUNTA(H21,J21,L21,N21,#REF!,#REF!)</f>
        <v>2</v>
      </c>
    </row>
    <row r="22" spans="1:26" ht="14.25" customHeight="1" x14ac:dyDescent="0.55000000000000004">
      <c r="A22" s="104">
        <v>15</v>
      </c>
      <c r="B22" s="107" t="s">
        <v>42</v>
      </c>
      <c r="C22" s="107">
        <v>544223241</v>
      </c>
      <c r="D22" s="108">
        <v>10</v>
      </c>
      <c r="E22" s="107" t="s">
        <v>56</v>
      </c>
      <c r="F22" s="108" t="s">
        <v>66</v>
      </c>
      <c r="G22" s="120" t="s">
        <v>177</v>
      </c>
      <c r="H22" s="110"/>
      <c r="I22" s="141">
        <f>IF(ISBLANK(H22),0,IF(ISTEXT(H22),VLOOKUP(H22,Data!$B$1:C$27,2,FALSE),VLOOKUP(RANK(H22,H$8:H$30,1),Data!$B$1:C$27,2,FALSE)))</f>
        <v>0</v>
      </c>
      <c r="J22" s="110"/>
      <c r="K22" s="141">
        <f>IF(ISBLANK(J22),0,IF(ISTEXT(J22),VLOOKUP(J22,Data!$B$1:C$27,2,FALSE),VLOOKUP(RANK(J22,J$8:J$30,1),Data!$B$1:C$27,2,FALSE)))</f>
        <v>0</v>
      </c>
      <c r="L22" s="110"/>
      <c r="M22" s="141">
        <f>IF(ISBLANK(L22),0,IF(ISTEXT(L22),VLOOKUP(L22,Data!$B$1:E$27,2,FALSE),VLOOKUP(RANK(L22,L$8:L$30,1),Data!$B$1:E$27,2,FALSE)))</f>
        <v>0</v>
      </c>
      <c r="N22" s="110"/>
      <c r="O22" s="141">
        <f>IF(ISBLANK(N22),0,IF(ISTEXT(N22),VLOOKUP(N22,Data!$B$1:C$16,2,FALSE),VLOOKUP(RANK(N22,$N$8:$N$30,1),Data!$B$1:C$16,2,FALSE)))</f>
        <v>0</v>
      </c>
      <c r="P22" s="111" t="str">
        <f t="shared" si="0"/>
        <v>nc</v>
      </c>
      <c r="Q22" s="111"/>
      <c r="R22" s="111">
        <f t="shared" si="1"/>
        <v>0</v>
      </c>
      <c r="S22" s="113">
        <f t="shared" si="2"/>
        <v>0</v>
      </c>
      <c r="T22" s="56">
        <f t="shared" si="3"/>
        <v>0</v>
      </c>
      <c r="U22" s="11">
        <f t="shared" si="4"/>
        <v>0</v>
      </c>
      <c r="V22" s="11">
        <f t="shared" si="5"/>
        <v>0</v>
      </c>
      <c r="W22" s="11">
        <f t="shared" si="6"/>
        <v>0</v>
      </c>
      <c r="X22" s="11">
        <f t="shared" si="7"/>
        <v>0</v>
      </c>
      <c r="Z22" s="1">
        <f>COUNTA(H22,J22,L22,N22,#REF!,#REF!)</f>
        <v>2</v>
      </c>
    </row>
    <row r="23" spans="1:26" ht="14.25" customHeight="1" x14ac:dyDescent="0.55000000000000004">
      <c r="A23" s="104">
        <v>16</v>
      </c>
      <c r="B23" s="107" t="s">
        <v>42</v>
      </c>
      <c r="C23" s="107">
        <v>552574231</v>
      </c>
      <c r="D23" s="108">
        <v>14.3</v>
      </c>
      <c r="E23" s="107" t="s">
        <v>200</v>
      </c>
      <c r="F23" s="108" t="s">
        <v>67</v>
      </c>
      <c r="G23" s="117" t="s">
        <v>177</v>
      </c>
      <c r="H23" s="110"/>
      <c r="I23" s="141">
        <f>IF(ISBLANK(H23),0,IF(ISTEXT(H23),VLOOKUP(H23,Data!$B$1:C$27,2,FALSE),VLOOKUP(RANK(H23,H$8:H$30,1),Data!$B$1:C$27,2,FALSE)))</f>
        <v>0</v>
      </c>
      <c r="J23" s="110"/>
      <c r="K23" s="141">
        <f>IF(ISBLANK(J23),0,IF(ISTEXT(J23),VLOOKUP(J23,Data!$B$1:C$27,2,FALSE),VLOOKUP(RANK(J23,J$8:J$30,1),Data!$B$1:C$27,2,FALSE)))</f>
        <v>0</v>
      </c>
      <c r="L23" s="110"/>
      <c r="M23" s="141">
        <f>IF(ISBLANK(L23),0,IF(ISTEXT(L23),VLOOKUP(L23,Data!$B$1:E$27,2,FALSE),VLOOKUP(RANK(L23,L$8:L$30,1),Data!$B$1:E$27,2,FALSE)))</f>
        <v>0</v>
      </c>
      <c r="N23" s="110"/>
      <c r="O23" s="141">
        <f>IF(ISBLANK(N23),0,IF(ISTEXT(N23),VLOOKUP(N23,Data!$B$1:C$16,2,FALSE),VLOOKUP(RANK(N23,$N$8:$N$30,1),Data!$B$1:C$16,2,FALSE)))</f>
        <v>0</v>
      </c>
      <c r="P23" s="111" t="str">
        <f t="shared" si="0"/>
        <v>nc</v>
      </c>
      <c r="Q23" s="111"/>
      <c r="R23" s="111">
        <f t="shared" si="1"/>
        <v>0</v>
      </c>
      <c r="S23" s="113">
        <f t="shared" si="2"/>
        <v>0</v>
      </c>
      <c r="T23" s="56">
        <f t="shared" si="3"/>
        <v>0</v>
      </c>
      <c r="U23" s="11">
        <f t="shared" si="4"/>
        <v>0</v>
      </c>
      <c r="V23" s="11">
        <f t="shared" si="5"/>
        <v>0</v>
      </c>
      <c r="W23" s="11">
        <f t="shared" si="6"/>
        <v>0</v>
      </c>
      <c r="X23" s="11">
        <f t="shared" si="7"/>
        <v>0</v>
      </c>
      <c r="Z23" s="1">
        <f>COUNTA(H23,J23,L23,N23,#REF!,#REF!)</f>
        <v>2</v>
      </c>
    </row>
    <row r="24" spans="1:26" ht="14.25" customHeight="1" x14ac:dyDescent="0.55000000000000004">
      <c r="A24" s="104">
        <v>17</v>
      </c>
      <c r="B24" s="107" t="s">
        <v>41</v>
      </c>
      <c r="C24" s="107">
        <v>544680239</v>
      </c>
      <c r="D24" s="108">
        <v>15.5</v>
      </c>
      <c r="E24" s="107" t="s">
        <v>61</v>
      </c>
      <c r="F24" s="108" t="s">
        <v>67</v>
      </c>
      <c r="G24" s="117" t="s">
        <v>213</v>
      </c>
      <c r="H24" s="110"/>
      <c r="I24" s="141">
        <f>IF(ISBLANK(H24),0,IF(ISTEXT(H24),VLOOKUP(H24,Data!$B$1:C$27,2,FALSE),VLOOKUP(RANK(H24,H$8:H$30,1),Data!$B$1:C$27,2,FALSE)))</f>
        <v>0</v>
      </c>
      <c r="J24" s="110"/>
      <c r="K24" s="141">
        <f>IF(ISBLANK(J24),0,IF(ISTEXT(J24),VLOOKUP(J24,Data!$B$1:C$27,2,FALSE),VLOOKUP(RANK(J24,J$8:J$30,1),Data!$B$1:C$27,2,FALSE)))</f>
        <v>0</v>
      </c>
      <c r="L24" s="110"/>
      <c r="M24" s="141">
        <f>IF(ISBLANK(L24),0,IF(ISTEXT(L24),VLOOKUP(L24,Data!$B$1:E$27,2,FALSE),VLOOKUP(RANK(L24,L$8:L$30,1),Data!$B$1:E$27,2,FALSE)))</f>
        <v>0</v>
      </c>
      <c r="N24" s="110"/>
      <c r="O24" s="141">
        <f>IF(ISBLANK(N24),0,IF(ISTEXT(N24),VLOOKUP(N24,Data!$B$1:C$16,2,FALSE),VLOOKUP(RANK(N24,$N$8:$N$30,1),Data!$B$1:C$16,2,FALSE)))</f>
        <v>0</v>
      </c>
      <c r="P24" s="111" t="str">
        <f t="shared" si="0"/>
        <v>nc</v>
      </c>
      <c r="Q24" s="111"/>
      <c r="R24" s="111">
        <f t="shared" si="1"/>
        <v>0</v>
      </c>
      <c r="S24" s="113">
        <f t="shared" si="2"/>
        <v>0</v>
      </c>
      <c r="T24" s="56">
        <f t="shared" si="3"/>
        <v>0</v>
      </c>
      <c r="U24" s="11">
        <f t="shared" si="4"/>
        <v>0</v>
      </c>
      <c r="V24" s="11">
        <f t="shared" si="5"/>
        <v>0</v>
      </c>
      <c r="W24" s="11">
        <f t="shared" si="6"/>
        <v>0</v>
      </c>
      <c r="X24" s="11">
        <f t="shared" si="7"/>
        <v>0</v>
      </c>
      <c r="Z24" s="1">
        <f>COUNTA(H24,J24,L24,N24,#REF!,#REF!)</f>
        <v>2</v>
      </c>
    </row>
    <row r="25" spans="1:26" ht="14.25" customHeight="1" x14ac:dyDescent="0.55000000000000004">
      <c r="A25" s="104">
        <v>18</v>
      </c>
      <c r="B25" s="107" t="s">
        <v>42</v>
      </c>
      <c r="C25" s="107">
        <v>528836306</v>
      </c>
      <c r="D25" s="108">
        <v>22.8</v>
      </c>
      <c r="E25" s="107" t="s">
        <v>216</v>
      </c>
      <c r="F25" s="108" t="s">
        <v>67</v>
      </c>
      <c r="G25" s="120" t="s">
        <v>194</v>
      </c>
      <c r="H25" s="110"/>
      <c r="I25" s="141">
        <f>IF(ISBLANK(H25),0,IF(ISTEXT(H25),VLOOKUP(H25,Data!$B$1:C$27,2,FALSE),VLOOKUP(RANK(H25,H$8:H$30,1),Data!$B$1:C$27,2,FALSE)))</f>
        <v>0</v>
      </c>
      <c r="J25" s="110"/>
      <c r="K25" s="141">
        <f>IF(ISBLANK(J25),0,IF(ISTEXT(J25),VLOOKUP(J25,Data!$B$1:C$27,2,FALSE),VLOOKUP(RANK(J25,J$8:J$30,1),Data!$B$1:C$27,2,FALSE)))</f>
        <v>0</v>
      </c>
      <c r="L25" s="110"/>
      <c r="M25" s="141">
        <f>IF(ISBLANK(L25),0,IF(ISTEXT(L25),VLOOKUP(L25,Data!$B$1:E$27,2,FALSE),VLOOKUP(RANK(L25,L$8:L$30,1),Data!$B$1:E$27,2,FALSE)))</f>
        <v>0</v>
      </c>
      <c r="N25" s="110"/>
      <c r="O25" s="141">
        <f>IF(ISBLANK(N25),0,IF(ISTEXT(N25),VLOOKUP(N25,Data!$B$1:C$16,2,FALSE),VLOOKUP(RANK(N25,$N$8:$N$30,1),Data!$B$1:C$16,2,FALSE)))</f>
        <v>0</v>
      </c>
      <c r="P25" s="111" t="str">
        <f t="shared" si="0"/>
        <v>nc</v>
      </c>
      <c r="Q25" s="111"/>
      <c r="R25" s="111">
        <f t="shared" si="1"/>
        <v>0</v>
      </c>
      <c r="S25" s="113">
        <f t="shared" si="2"/>
        <v>0</v>
      </c>
      <c r="T25" s="56">
        <f t="shared" si="3"/>
        <v>0</v>
      </c>
      <c r="U25" s="11">
        <f t="shared" si="4"/>
        <v>0</v>
      </c>
      <c r="V25" s="11">
        <f t="shared" si="5"/>
        <v>0</v>
      </c>
      <c r="W25" s="11">
        <f t="shared" si="6"/>
        <v>0</v>
      </c>
      <c r="X25" s="11">
        <f t="shared" si="7"/>
        <v>0</v>
      </c>
      <c r="Z25" s="1">
        <f>COUNTA(H25,J25,L25,N25,#REF!,#REF!)</f>
        <v>2</v>
      </c>
    </row>
    <row r="26" spans="1:26" ht="14.25" customHeight="1" x14ac:dyDescent="0.55000000000000004">
      <c r="A26" s="104">
        <v>19</v>
      </c>
      <c r="B26" s="107" t="s">
        <v>40</v>
      </c>
      <c r="C26" s="107">
        <v>533993270</v>
      </c>
      <c r="D26" s="108">
        <v>26</v>
      </c>
      <c r="E26" s="107" t="s">
        <v>146</v>
      </c>
      <c r="F26" s="108" t="s">
        <v>66</v>
      </c>
      <c r="G26" s="118" t="s">
        <v>176</v>
      </c>
      <c r="H26" s="110"/>
      <c r="I26" s="141">
        <f>IF(ISBLANK(H26),0,IF(ISTEXT(H26),VLOOKUP(H26,Data!$B$1:C$27,2,FALSE),VLOOKUP(RANK(H26,H$8:H$30,1),Data!$B$1:C$27,2,FALSE)))</f>
        <v>0</v>
      </c>
      <c r="J26" s="110"/>
      <c r="K26" s="141">
        <f>IF(ISBLANK(J26),0,IF(ISTEXT(J26),VLOOKUP(J26,Data!$B$1:C$27,2,FALSE),VLOOKUP(RANK(J26,J$8:J$30,1),Data!$B$1:C$27,2,FALSE)))</f>
        <v>0</v>
      </c>
      <c r="L26" s="110"/>
      <c r="M26" s="141">
        <f>IF(ISBLANK(L26),0,IF(ISTEXT(L26),VLOOKUP(L26,Data!$B$1:E$27,2,FALSE),VLOOKUP(RANK(L26,L$8:L$30,1),Data!$B$1:E$27,2,FALSE)))</f>
        <v>0</v>
      </c>
      <c r="N26" s="110"/>
      <c r="O26" s="141">
        <f>IF(ISBLANK(N26),0,IF(ISTEXT(N26),VLOOKUP(N26,Data!$B$1:C$16,2,FALSE),VLOOKUP(RANK(N26,$N$8:$N$30,1),Data!$B$1:C$16,2,FALSE)))</f>
        <v>0</v>
      </c>
      <c r="P26" s="111" t="str">
        <f t="shared" si="0"/>
        <v>nc</v>
      </c>
      <c r="Q26" s="111"/>
      <c r="R26" s="111">
        <f t="shared" si="1"/>
        <v>0</v>
      </c>
      <c r="S26" s="113">
        <f t="shared" si="2"/>
        <v>0</v>
      </c>
      <c r="T26" s="56">
        <f t="shared" si="3"/>
        <v>0</v>
      </c>
      <c r="U26" s="11">
        <f t="shared" si="4"/>
        <v>0</v>
      </c>
      <c r="V26" s="11">
        <f t="shared" si="5"/>
        <v>0</v>
      </c>
      <c r="W26" s="11">
        <f t="shared" si="6"/>
        <v>0</v>
      </c>
      <c r="X26" s="11">
        <f t="shared" si="7"/>
        <v>0</v>
      </c>
      <c r="Z26" s="1">
        <f>COUNTA(H26,J26,L26,N26,#REF!,#REF!)</f>
        <v>2</v>
      </c>
    </row>
    <row r="27" spans="1:26" ht="14.25" customHeight="1" x14ac:dyDescent="0.55000000000000004">
      <c r="A27" s="104">
        <v>20</v>
      </c>
      <c r="B27" s="107" t="s">
        <v>42</v>
      </c>
      <c r="C27" s="107">
        <v>524957326</v>
      </c>
      <c r="D27" s="108">
        <v>27</v>
      </c>
      <c r="E27" s="107" t="s">
        <v>218</v>
      </c>
      <c r="F27" s="108" t="s">
        <v>67</v>
      </c>
      <c r="G27" s="120" t="s">
        <v>194</v>
      </c>
      <c r="H27" s="110"/>
      <c r="I27" s="141">
        <f>IF(ISBLANK(H27),0,IF(ISTEXT(H27),VLOOKUP(H27,Data!$B$1:C$27,2,FALSE),VLOOKUP(RANK(H27,H$8:H$30,1),Data!$B$1:C$27,2,FALSE)))</f>
        <v>0</v>
      </c>
      <c r="J27" s="110"/>
      <c r="K27" s="141">
        <f>IF(ISBLANK(J27),0,IF(ISTEXT(J27),VLOOKUP(J27,Data!$B$1:C$27,2,FALSE),VLOOKUP(RANK(J27,J$8:J$30,1),Data!$B$1:C$27,2,FALSE)))</f>
        <v>0</v>
      </c>
      <c r="L27" s="110"/>
      <c r="M27" s="141">
        <f>IF(ISBLANK(L27),0,IF(ISTEXT(L27),VLOOKUP(L27,Data!$B$1:E$27,2,FALSE),VLOOKUP(RANK(L27,L$8:L$30,1),Data!$B$1:E$27,2,FALSE)))</f>
        <v>0</v>
      </c>
      <c r="N27" s="110"/>
      <c r="O27" s="141">
        <f>IF(ISBLANK(N27),0,IF(ISTEXT(N27),VLOOKUP(N27,Data!$B$1:C$16,2,FALSE),VLOOKUP(RANK(N27,$N$8:$N$30,1),Data!$B$1:C$16,2,FALSE)))</f>
        <v>0</v>
      </c>
      <c r="P27" s="111" t="str">
        <f t="shared" si="0"/>
        <v>nc</v>
      </c>
      <c r="Q27" s="111"/>
      <c r="R27" s="111">
        <f t="shared" si="1"/>
        <v>0</v>
      </c>
      <c r="S27" s="113">
        <f t="shared" si="2"/>
        <v>0</v>
      </c>
      <c r="T27" s="56">
        <f t="shared" si="3"/>
        <v>0</v>
      </c>
      <c r="U27" s="11">
        <f t="shared" si="4"/>
        <v>0</v>
      </c>
      <c r="V27" s="11">
        <f t="shared" si="5"/>
        <v>0</v>
      </c>
      <c r="W27" s="11">
        <f t="shared" si="6"/>
        <v>0</v>
      </c>
      <c r="X27" s="11">
        <f t="shared" si="7"/>
        <v>0</v>
      </c>
      <c r="Z27" s="1">
        <f>COUNTA(H27,J27,L27,N27,#REF!,#REF!)</f>
        <v>2</v>
      </c>
    </row>
    <row r="28" spans="1:26" ht="14.25" customHeight="1" x14ac:dyDescent="0.55000000000000004">
      <c r="A28" s="104">
        <v>21</v>
      </c>
      <c r="B28" s="107"/>
      <c r="C28" s="107"/>
      <c r="D28" s="108"/>
      <c r="E28" s="107"/>
      <c r="F28" s="108"/>
      <c r="G28" s="109"/>
      <c r="H28" s="110"/>
      <c r="I28" s="141">
        <f>IF(ISBLANK(H28),0,IF(ISTEXT(H28),VLOOKUP(H28,Data!$B$1:C$27,2,FALSE),VLOOKUP(RANK(H28,H$8:H$30,1),Data!$B$1:C$27,2,FALSE)))</f>
        <v>0</v>
      </c>
      <c r="J28" s="110"/>
      <c r="K28" s="141">
        <f>IF(ISBLANK(J28),0,IF(ISTEXT(J28),VLOOKUP(J28,Data!$B$1:C$27,2,FALSE),VLOOKUP(RANK(J28,J$8:J$30,1),Data!$B$1:C$27,2,FALSE)))</f>
        <v>0</v>
      </c>
      <c r="L28" s="110"/>
      <c r="M28" s="141">
        <f>IF(ISBLANK(L28),0,IF(ISTEXT(L28),VLOOKUP(L28,Data!$B$1:E$27,2,FALSE),VLOOKUP(RANK(L28,L$8:L$30,1),Data!$B$1:E$27,2,FALSE)))</f>
        <v>0</v>
      </c>
      <c r="N28" s="110"/>
      <c r="O28" s="141">
        <f>IF(ISBLANK(N28),0,IF(ISTEXT(N28),VLOOKUP(N28,Data!$B$1:C$16,2,FALSE),VLOOKUP(RANK(N28,$N$8:$N$30,1),Data!$B$1:C$16,2,FALSE)))</f>
        <v>0</v>
      </c>
      <c r="P28" s="111" t="str">
        <f t="shared" ref="P28:P29" si="8">IF(R28&gt;0,RANK(R28,$R$8:$R$30),"nc")</f>
        <v>nc</v>
      </c>
      <c r="Q28" s="111"/>
      <c r="R28" s="111">
        <f t="shared" ref="R28:R29" si="9">SUM(U28:X28)-MIN(U28:X28)</f>
        <v>0</v>
      </c>
      <c r="S28" s="113">
        <f t="shared" si="2"/>
        <v>0</v>
      </c>
      <c r="T28" s="56">
        <f t="shared" ref="T28:T29" si="10">+M28+K28+I28+O28</f>
        <v>0</v>
      </c>
      <c r="U28" s="11">
        <f t="shared" si="4"/>
        <v>0</v>
      </c>
      <c r="V28" s="11">
        <f t="shared" si="5"/>
        <v>0</v>
      </c>
      <c r="W28" s="11">
        <f t="shared" si="6"/>
        <v>0</v>
      </c>
      <c r="X28" s="11">
        <f t="shared" si="7"/>
        <v>0</v>
      </c>
      <c r="Z28" s="1">
        <f>COUNTA(H28,J28,L28,N28,#REF!,#REF!)</f>
        <v>2</v>
      </c>
    </row>
    <row r="29" spans="1:26" ht="14.25" customHeight="1" x14ac:dyDescent="0.55000000000000004">
      <c r="A29" s="104">
        <v>22</v>
      </c>
      <c r="B29" s="107"/>
      <c r="C29" s="107"/>
      <c r="D29" s="108"/>
      <c r="E29" s="107"/>
      <c r="F29" s="108"/>
      <c r="G29" s="109"/>
      <c r="H29" s="110"/>
      <c r="I29" s="141">
        <f>IF(ISBLANK(H29),0,IF(ISTEXT(H29),VLOOKUP(H29,Data!$B$1:C$27,2,FALSE),VLOOKUP(RANK(H29,H$8:H$30,1),Data!$B$1:C$27,2,FALSE)))</f>
        <v>0</v>
      </c>
      <c r="J29" s="110"/>
      <c r="K29" s="141">
        <f>IF(ISBLANK(J29),0,IF(ISTEXT(J29),VLOOKUP(J29,Data!$B$1:C$27,2,FALSE),VLOOKUP(RANK(J29,J$8:J$30,1),Data!$B$1:C$27,2,FALSE)))</f>
        <v>0</v>
      </c>
      <c r="L29" s="110"/>
      <c r="M29" s="141">
        <f>IF(ISBLANK(L29),0,IF(ISTEXT(L29),VLOOKUP(L29,Data!$B$1:E$27,2,FALSE),VLOOKUP(RANK(L29,L$8:L$30,1),Data!$B$1:E$27,2,FALSE)))</f>
        <v>0</v>
      </c>
      <c r="N29" s="110"/>
      <c r="O29" s="141">
        <f>IF(ISBLANK(N29),0,IF(ISTEXT(N29),VLOOKUP(N29,Data!$B$1:C$16,2,FALSE),VLOOKUP(RANK(N29,$N$8:$N$30,1),Data!$B$1:C$16,2,FALSE)))</f>
        <v>0</v>
      </c>
      <c r="P29" s="111" t="str">
        <f t="shared" si="8"/>
        <v>nc</v>
      </c>
      <c r="Q29" s="111"/>
      <c r="R29" s="111">
        <f t="shared" si="9"/>
        <v>0</v>
      </c>
      <c r="S29" s="113">
        <f t="shared" si="2"/>
        <v>0</v>
      </c>
      <c r="T29" s="56">
        <f t="shared" si="10"/>
        <v>0</v>
      </c>
      <c r="U29" s="11">
        <f t="shared" si="4"/>
        <v>0</v>
      </c>
      <c r="V29" s="11">
        <f t="shared" si="5"/>
        <v>0</v>
      </c>
      <c r="W29" s="11">
        <f t="shared" si="6"/>
        <v>0</v>
      </c>
      <c r="X29" s="11">
        <f t="shared" si="7"/>
        <v>0</v>
      </c>
      <c r="Z29" s="1">
        <f>COUNTA(H29,J29,L29,N29,#REF!,#REF!)</f>
        <v>2</v>
      </c>
    </row>
    <row r="30" spans="1:26" ht="14.25" customHeight="1" thickBot="1" x14ac:dyDescent="0.6">
      <c r="A30" s="7"/>
      <c r="B30" s="6"/>
      <c r="C30" s="6"/>
      <c r="D30" s="7"/>
      <c r="E30" s="6"/>
      <c r="F30" s="7"/>
      <c r="G30" s="7"/>
      <c r="H30" s="59"/>
      <c r="I30" s="60"/>
      <c r="J30" s="59"/>
      <c r="K30" s="60"/>
      <c r="L30" s="59"/>
      <c r="M30" s="60"/>
      <c r="N30" s="59"/>
      <c r="O30" s="60"/>
      <c r="P30" s="12"/>
      <c r="Q30" s="61"/>
      <c r="R30" s="58"/>
      <c r="S30" s="57"/>
      <c r="T30" s="57"/>
      <c r="U30" s="11"/>
      <c r="V30" s="11"/>
      <c r="W30" s="11"/>
      <c r="X30" s="11"/>
    </row>
    <row r="31" spans="1:26" ht="14.25" customHeight="1" x14ac:dyDescent="0.6">
      <c r="D31" s="2"/>
      <c r="E31" s="2"/>
      <c r="H31" s="1">
        <f>COUNTA(H8:H29)</f>
        <v>7</v>
      </c>
      <c r="J31" s="1">
        <f>COUNTA(J8:J29)</f>
        <v>8</v>
      </c>
      <c r="L31" s="1">
        <f>COUNTA(L8:L29)</f>
        <v>0</v>
      </c>
      <c r="N31" s="1">
        <f>COUNTA(N8:N29)</f>
        <v>0</v>
      </c>
      <c r="Q31" s="62">
        <f>COUNTA(Q8:Q29)</f>
        <v>0</v>
      </c>
      <c r="R31" s="62"/>
    </row>
    <row r="32" spans="1:26" ht="80.25" customHeight="1" x14ac:dyDescent="0.55000000000000004">
      <c r="D32" s="2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</row>
    <row r="33" spans="4:10" ht="14.25" customHeight="1" x14ac:dyDescent="0.55000000000000004">
      <c r="D33" s="2"/>
      <c r="E33" s="2"/>
    </row>
    <row r="34" spans="4:10" ht="14.25" customHeight="1" x14ac:dyDescent="0.55000000000000004">
      <c r="D34" s="2"/>
    </row>
    <row r="35" spans="4:10" ht="14.25" customHeight="1" x14ac:dyDescent="0.55000000000000004">
      <c r="D35" s="2"/>
      <c r="I35" s="139" t="s">
        <v>162</v>
      </c>
      <c r="J35" s="139">
        <v>3</v>
      </c>
    </row>
    <row r="36" spans="4:10" ht="14.25" customHeight="1" x14ac:dyDescent="0.55000000000000004">
      <c r="D36" s="2"/>
      <c r="I36" s="1" t="s">
        <v>163</v>
      </c>
      <c r="J36" s="1" t="e">
        <f>J35-#REF!</f>
        <v>#REF!</v>
      </c>
    </row>
    <row r="37" spans="4:10" ht="14.25" customHeight="1" x14ac:dyDescent="0.55000000000000004">
      <c r="D37" s="2"/>
    </row>
    <row r="38" spans="4:10" ht="14.25" customHeight="1" x14ac:dyDescent="0.55000000000000004">
      <c r="D38" s="2"/>
    </row>
    <row r="39" spans="4:10" ht="14.25" customHeight="1" x14ac:dyDescent="0.55000000000000004">
      <c r="D39" s="2"/>
    </row>
    <row r="40" spans="4:10" ht="14.25" customHeight="1" x14ac:dyDescent="0.55000000000000004">
      <c r="D40" s="2"/>
    </row>
    <row r="41" spans="4:10" ht="14.25" customHeight="1" x14ac:dyDescent="0.55000000000000004">
      <c r="D41" s="2"/>
    </row>
    <row r="42" spans="4:10" ht="14.25" customHeight="1" x14ac:dyDescent="0.55000000000000004">
      <c r="D42" s="2"/>
    </row>
    <row r="43" spans="4:10" ht="14.25" customHeight="1" x14ac:dyDescent="0.55000000000000004">
      <c r="D43" s="2"/>
    </row>
    <row r="44" spans="4:10" ht="14.25" customHeight="1" x14ac:dyDescent="0.55000000000000004">
      <c r="D44" s="2"/>
    </row>
    <row r="45" spans="4:10" ht="14.25" customHeight="1" x14ac:dyDescent="0.55000000000000004">
      <c r="D45" s="2"/>
    </row>
    <row r="46" spans="4:10" ht="14.25" customHeight="1" x14ac:dyDescent="0.55000000000000004">
      <c r="D46" s="2"/>
    </row>
    <row r="47" spans="4:10" ht="14.25" customHeight="1" x14ac:dyDescent="0.55000000000000004">
      <c r="D47" s="2"/>
    </row>
    <row r="48" spans="4:10" ht="14.25" customHeight="1" x14ac:dyDescent="0.55000000000000004">
      <c r="D48" s="2"/>
    </row>
    <row r="49" spans="4:5" ht="14.25" customHeight="1" x14ac:dyDescent="0.55000000000000004">
      <c r="D49" s="2"/>
    </row>
    <row r="50" spans="4:5" ht="14.25" customHeight="1" x14ac:dyDescent="0.55000000000000004">
      <c r="D50" s="2"/>
    </row>
    <row r="51" spans="4:5" ht="14.25" customHeight="1" x14ac:dyDescent="0.55000000000000004">
      <c r="D51" s="2"/>
    </row>
    <row r="52" spans="4:5" ht="14.25" customHeight="1" x14ac:dyDescent="0.55000000000000004">
      <c r="D52" s="2"/>
    </row>
    <row r="53" spans="4:5" ht="14.25" customHeight="1" x14ac:dyDescent="0.55000000000000004">
      <c r="D53" s="2"/>
    </row>
    <row r="54" spans="4:5" ht="14.25" customHeight="1" x14ac:dyDescent="0.55000000000000004">
      <c r="D54" s="2"/>
    </row>
    <row r="55" spans="4:5" ht="14.25" customHeight="1" x14ac:dyDescent="0.55000000000000004">
      <c r="D55" s="2"/>
    </row>
    <row r="56" spans="4:5" ht="14.25" customHeight="1" x14ac:dyDescent="0.55000000000000004">
      <c r="D56" s="2"/>
    </row>
    <row r="57" spans="4:5" ht="14.25" customHeight="1" x14ac:dyDescent="0.55000000000000004">
      <c r="D57" s="2"/>
    </row>
    <row r="58" spans="4:5" ht="14.25" customHeight="1" x14ac:dyDescent="0.55000000000000004">
      <c r="D58" s="2"/>
    </row>
    <row r="59" spans="4:5" ht="14.25" customHeight="1" x14ac:dyDescent="0.55000000000000004">
      <c r="D59" s="2"/>
    </row>
    <row r="60" spans="4:5" ht="14.25" customHeight="1" x14ac:dyDescent="0.55000000000000004">
      <c r="D60" s="2"/>
    </row>
    <row r="61" spans="4:5" ht="14.25" customHeight="1" x14ac:dyDescent="0.55000000000000004">
      <c r="D61" s="2"/>
      <c r="E61" s="2"/>
    </row>
    <row r="62" spans="4:5" ht="14.25" customHeight="1" x14ac:dyDescent="0.55000000000000004">
      <c r="D62" s="2"/>
      <c r="E62" s="2"/>
    </row>
    <row r="63" spans="4:5" ht="14.25" customHeight="1" x14ac:dyDescent="0.55000000000000004">
      <c r="D63" s="2"/>
      <c r="E63" s="2"/>
    </row>
    <row r="64" spans="4:5" ht="14.25" customHeight="1" x14ac:dyDescent="0.55000000000000004">
      <c r="D64" s="2"/>
      <c r="E64" s="2"/>
    </row>
    <row r="65" spans="4:5" ht="14.25" customHeight="1" x14ac:dyDescent="0.55000000000000004">
      <c r="D65" s="2"/>
      <c r="E65" s="2"/>
    </row>
    <row r="66" spans="4:5" ht="14.25" customHeight="1" x14ac:dyDescent="0.55000000000000004">
      <c r="D66" s="2"/>
      <c r="E66" s="2"/>
    </row>
    <row r="67" spans="4:5" ht="14.25" customHeight="1" x14ac:dyDescent="0.55000000000000004">
      <c r="D67" s="2"/>
      <c r="E67" s="2"/>
    </row>
    <row r="68" spans="4:5" ht="14.25" customHeight="1" x14ac:dyDescent="0.55000000000000004">
      <c r="D68" s="2"/>
      <c r="E68" s="2"/>
    </row>
    <row r="69" spans="4:5" ht="14.25" customHeight="1" x14ac:dyDescent="0.55000000000000004">
      <c r="D69" s="2"/>
      <c r="E69" s="2"/>
    </row>
    <row r="70" spans="4:5" ht="14.25" customHeight="1" x14ac:dyDescent="0.55000000000000004">
      <c r="D70" s="2"/>
      <c r="E70" s="2"/>
    </row>
    <row r="71" spans="4:5" ht="14.25" customHeight="1" x14ac:dyDescent="0.55000000000000004">
      <c r="D71" s="2"/>
      <c r="E71" s="2"/>
    </row>
    <row r="72" spans="4:5" ht="14.25" customHeight="1" x14ac:dyDescent="0.55000000000000004">
      <c r="D72" s="2"/>
      <c r="E72" s="2"/>
    </row>
    <row r="73" spans="4:5" ht="14.25" customHeight="1" x14ac:dyDescent="0.55000000000000004">
      <c r="D73" s="2"/>
      <c r="E73" s="2"/>
    </row>
    <row r="74" spans="4:5" ht="14.25" customHeight="1" x14ac:dyDescent="0.55000000000000004">
      <c r="D74" s="2"/>
      <c r="E74" s="2"/>
    </row>
    <row r="75" spans="4:5" ht="14.25" customHeight="1" x14ac:dyDescent="0.55000000000000004">
      <c r="D75" s="2"/>
      <c r="E75" s="2"/>
    </row>
    <row r="76" spans="4:5" ht="14.25" customHeight="1" x14ac:dyDescent="0.55000000000000004">
      <c r="D76" s="2"/>
      <c r="E76" s="2"/>
    </row>
    <row r="77" spans="4:5" ht="14.25" customHeight="1" x14ac:dyDescent="0.55000000000000004">
      <c r="D77" s="2"/>
      <c r="E77" s="2"/>
    </row>
    <row r="78" spans="4:5" ht="14.25" customHeight="1" x14ac:dyDescent="0.55000000000000004">
      <c r="D78" s="2"/>
      <c r="E78" s="2"/>
    </row>
    <row r="79" spans="4:5" ht="14.25" customHeight="1" x14ac:dyDescent="0.55000000000000004">
      <c r="D79" s="2"/>
      <c r="E79" s="2"/>
    </row>
    <row r="80" spans="4:5" ht="14.25" customHeight="1" x14ac:dyDescent="0.55000000000000004">
      <c r="D80" s="2"/>
      <c r="E80" s="2"/>
    </row>
    <row r="81" spans="4:5" ht="14.25" customHeight="1" x14ac:dyDescent="0.55000000000000004">
      <c r="D81" s="2"/>
      <c r="E81" s="2"/>
    </row>
    <row r="82" spans="4:5" ht="14.25" customHeight="1" x14ac:dyDescent="0.55000000000000004">
      <c r="D82" s="2"/>
      <c r="E82" s="2"/>
    </row>
    <row r="83" spans="4:5" ht="14.25" customHeight="1" x14ac:dyDescent="0.55000000000000004">
      <c r="D83" s="2"/>
      <c r="E83" s="2"/>
    </row>
    <row r="84" spans="4:5" ht="14.25" customHeight="1" x14ac:dyDescent="0.55000000000000004">
      <c r="D84" s="2"/>
      <c r="E84" s="2"/>
    </row>
    <row r="85" spans="4:5" ht="14.25" customHeight="1" x14ac:dyDescent="0.55000000000000004">
      <c r="D85" s="2"/>
      <c r="E85" s="2"/>
    </row>
    <row r="86" spans="4:5" ht="14.25" customHeight="1" x14ac:dyDescent="0.55000000000000004">
      <c r="D86" s="2"/>
      <c r="E86" s="2"/>
    </row>
    <row r="87" spans="4:5" ht="14.25" customHeight="1" x14ac:dyDescent="0.55000000000000004">
      <c r="D87" s="2"/>
      <c r="E87" s="2"/>
    </row>
    <row r="88" spans="4:5" ht="14.25" customHeight="1" x14ac:dyDescent="0.55000000000000004">
      <c r="D88" s="2"/>
      <c r="E88" s="2"/>
    </row>
    <row r="89" spans="4:5" ht="14.25" customHeight="1" x14ac:dyDescent="0.55000000000000004">
      <c r="D89" s="2"/>
      <c r="E89" s="2"/>
    </row>
    <row r="90" spans="4:5" ht="14.25" customHeight="1" x14ac:dyDescent="0.55000000000000004">
      <c r="D90" s="2"/>
      <c r="E90" s="2"/>
    </row>
    <row r="91" spans="4:5" ht="14.25" customHeight="1" x14ac:dyDescent="0.55000000000000004">
      <c r="D91" s="2"/>
      <c r="E91" s="2"/>
    </row>
    <row r="92" spans="4:5" ht="14.25" customHeight="1" x14ac:dyDescent="0.55000000000000004">
      <c r="D92" s="2"/>
      <c r="E92" s="2"/>
    </row>
    <row r="93" spans="4:5" ht="14.25" customHeight="1" x14ac:dyDescent="0.55000000000000004">
      <c r="D93" s="2"/>
      <c r="E93" s="2"/>
    </row>
    <row r="94" spans="4:5" ht="14.25" customHeight="1" x14ac:dyDescent="0.55000000000000004">
      <c r="D94" s="2"/>
      <c r="E94" s="2"/>
    </row>
    <row r="95" spans="4:5" ht="14.25" customHeight="1" x14ac:dyDescent="0.55000000000000004">
      <c r="D95" s="2"/>
      <c r="E95" s="2"/>
    </row>
    <row r="96" spans="4:5" ht="14.25" customHeight="1" x14ac:dyDescent="0.55000000000000004">
      <c r="D96" s="2"/>
      <c r="E96" s="2"/>
    </row>
    <row r="97" spans="4:5" ht="14.25" customHeight="1" x14ac:dyDescent="0.55000000000000004">
      <c r="D97" s="2"/>
      <c r="E97" s="2"/>
    </row>
    <row r="98" spans="4:5" ht="14.25" customHeight="1" x14ac:dyDescent="0.55000000000000004">
      <c r="D98" s="2"/>
      <c r="E98" s="2"/>
    </row>
    <row r="99" spans="4:5" ht="14.25" customHeight="1" x14ac:dyDescent="0.55000000000000004">
      <c r="D99" s="2"/>
      <c r="E99" s="2"/>
    </row>
    <row r="100" spans="4:5" ht="14.25" customHeight="1" x14ac:dyDescent="0.55000000000000004">
      <c r="D100" s="2"/>
      <c r="E100" s="2"/>
    </row>
    <row r="101" spans="4:5" ht="14.25" customHeight="1" x14ac:dyDescent="0.55000000000000004">
      <c r="D101" s="2"/>
      <c r="E101" s="2"/>
    </row>
    <row r="102" spans="4:5" ht="14.25" customHeight="1" x14ac:dyDescent="0.55000000000000004">
      <c r="D102" s="2"/>
      <c r="E102" s="2"/>
    </row>
    <row r="103" spans="4:5" ht="14.25" customHeight="1" x14ac:dyDescent="0.55000000000000004">
      <c r="D103" s="2"/>
      <c r="E103" s="2"/>
    </row>
    <row r="104" spans="4:5" ht="14.25" customHeight="1" x14ac:dyDescent="0.55000000000000004">
      <c r="D104" s="2"/>
      <c r="E104" s="2"/>
    </row>
    <row r="105" spans="4:5" ht="14.25" customHeight="1" x14ac:dyDescent="0.55000000000000004">
      <c r="D105" s="2"/>
      <c r="E105" s="2"/>
    </row>
    <row r="106" spans="4:5" ht="14.25" customHeight="1" x14ac:dyDescent="0.55000000000000004">
      <c r="D106" s="2"/>
      <c r="E106" s="2"/>
    </row>
    <row r="107" spans="4:5" ht="14.25" customHeight="1" x14ac:dyDescent="0.55000000000000004">
      <c r="D107" s="2"/>
      <c r="E107" s="2"/>
    </row>
    <row r="108" spans="4:5" ht="14.25" customHeight="1" x14ac:dyDescent="0.55000000000000004">
      <c r="D108" s="2"/>
      <c r="E108" s="2"/>
    </row>
    <row r="109" spans="4:5" ht="14.25" customHeight="1" x14ac:dyDescent="0.55000000000000004">
      <c r="D109" s="2"/>
      <c r="E109" s="2"/>
    </row>
    <row r="110" spans="4:5" ht="14.25" customHeight="1" x14ac:dyDescent="0.55000000000000004">
      <c r="D110" s="2"/>
      <c r="E110" s="2"/>
    </row>
    <row r="111" spans="4:5" ht="14.25" customHeight="1" x14ac:dyDescent="0.55000000000000004">
      <c r="D111" s="2"/>
      <c r="E111" s="2"/>
    </row>
    <row r="112" spans="4:5" ht="14.25" customHeight="1" x14ac:dyDescent="0.55000000000000004">
      <c r="D112" s="2"/>
      <c r="E112" s="2"/>
    </row>
    <row r="113" spans="4:5" ht="14.25" customHeight="1" x14ac:dyDescent="0.55000000000000004">
      <c r="D113" s="2"/>
      <c r="E113" s="2"/>
    </row>
    <row r="114" spans="4:5" ht="14.25" customHeight="1" x14ac:dyDescent="0.55000000000000004">
      <c r="D114" s="2"/>
      <c r="E114" s="2"/>
    </row>
    <row r="115" spans="4:5" ht="14.25" customHeight="1" x14ac:dyDescent="0.55000000000000004">
      <c r="D115" s="2"/>
      <c r="E115" s="2"/>
    </row>
    <row r="116" spans="4:5" ht="14.25" customHeight="1" x14ac:dyDescent="0.55000000000000004">
      <c r="D116" s="2"/>
      <c r="E116" s="2"/>
    </row>
    <row r="117" spans="4:5" ht="14.25" customHeight="1" x14ac:dyDescent="0.55000000000000004">
      <c r="D117" s="2"/>
      <c r="E117" s="2"/>
    </row>
    <row r="118" spans="4:5" ht="14.25" customHeight="1" x14ac:dyDescent="0.55000000000000004">
      <c r="D118" s="2"/>
      <c r="E118" s="2"/>
    </row>
    <row r="119" spans="4:5" ht="14.25" customHeight="1" x14ac:dyDescent="0.55000000000000004">
      <c r="D119" s="2"/>
      <c r="E119" s="2"/>
    </row>
    <row r="120" spans="4:5" ht="14.25" customHeight="1" x14ac:dyDescent="0.55000000000000004">
      <c r="D120" s="2"/>
      <c r="E120" s="2"/>
    </row>
    <row r="121" spans="4:5" ht="14.25" customHeight="1" x14ac:dyDescent="0.55000000000000004">
      <c r="D121" s="2"/>
      <c r="E121" s="2"/>
    </row>
    <row r="122" spans="4:5" ht="14.25" customHeight="1" x14ac:dyDescent="0.55000000000000004">
      <c r="D122" s="2"/>
      <c r="E122" s="2"/>
    </row>
    <row r="123" spans="4:5" ht="14.25" customHeight="1" x14ac:dyDescent="0.55000000000000004">
      <c r="D123" s="2"/>
      <c r="E123" s="2"/>
    </row>
    <row r="124" spans="4:5" ht="14.25" customHeight="1" x14ac:dyDescent="0.55000000000000004">
      <c r="D124" s="2"/>
      <c r="E124" s="2"/>
    </row>
    <row r="125" spans="4:5" ht="14.25" customHeight="1" x14ac:dyDescent="0.55000000000000004">
      <c r="D125" s="2"/>
      <c r="E125" s="2"/>
    </row>
    <row r="126" spans="4:5" ht="14.25" customHeight="1" x14ac:dyDescent="0.55000000000000004">
      <c r="D126" s="2"/>
      <c r="E126" s="2"/>
    </row>
    <row r="127" spans="4:5" ht="14.25" customHeight="1" x14ac:dyDescent="0.55000000000000004">
      <c r="D127" s="2"/>
      <c r="E127" s="2"/>
    </row>
    <row r="128" spans="4:5" ht="14.25" customHeight="1" x14ac:dyDescent="0.55000000000000004">
      <c r="D128" s="2"/>
      <c r="E128" s="2"/>
    </row>
    <row r="129" spans="4:5" ht="14.25" customHeight="1" x14ac:dyDescent="0.55000000000000004">
      <c r="D129" s="2"/>
      <c r="E129" s="2"/>
    </row>
    <row r="130" spans="4:5" ht="14.25" customHeight="1" x14ac:dyDescent="0.55000000000000004">
      <c r="D130" s="2"/>
      <c r="E130" s="2"/>
    </row>
    <row r="131" spans="4:5" ht="14.25" customHeight="1" x14ac:dyDescent="0.55000000000000004">
      <c r="D131" s="2"/>
      <c r="E131" s="2"/>
    </row>
    <row r="132" spans="4:5" ht="14.25" customHeight="1" x14ac:dyDescent="0.55000000000000004">
      <c r="D132" s="2"/>
      <c r="E132" s="2"/>
    </row>
    <row r="133" spans="4:5" ht="14.25" customHeight="1" x14ac:dyDescent="0.55000000000000004">
      <c r="D133" s="2"/>
      <c r="E133" s="2"/>
    </row>
    <row r="134" spans="4:5" ht="14.25" customHeight="1" x14ac:dyDescent="0.55000000000000004">
      <c r="D134" s="2"/>
      <c r="E134" s="2"/>
    </row>
    <row r="135" spans="4:5" ht="14.25" customHeight="1" x14ac:dyDescent="0.55000000000000004">
      <c r="D135" s="2"/>
      <c r="E135" s="2"/>
    </row>
    <row r="136" spans="4:5" ht="14.25" customHeight="1" x14ac:dyDescent="0.55000000000000004">
      <c r="D136" s="2"/>
      <c r="E136" s="2"/>
    </row>
    <row r="137" spans="4:5" ht="14.25" customHeight="1" x14ac:dyDescent="0.55000000000000004">
      <c r="D137" s="2"/>
      <c r="E137" s="2"/>
    </row>
    <row r="138" spans="4:5" ht="14.25" customHeight="1" x14ac:dyDescent="0.55000000000000004">
      <c r="D138" s="2"/>
      <c r="E138" s="2"/>
    </row>
    <row r="139" spans="4:5" ht="14.25" customHeight="1" x14ac:dyDescent="0.55000000000000004">
      <c r="D139" s="2"/>
      <c r="E139" s="2"/>
    </row>
    <row r="140" spans="4:5" ht="14.25" customHeight="1" x14ac:dyDescent="0.55000000000000004">
      <c r="D140" s="2"/>
      <c r="E140" s="2"/>
    </row>
    <row r="141" spans="4:5" ht="14.25" customHeight="1" x14ac:dyDescent="0.55000000000000004">
      <c r="D141" s="2"/>
      <c r="E141" s="2"/>
    </row>
    <row r="142" spans="4:5" ht="14.25" customHeight="1" x14ac:dyDescent="0.55000000000000004">
      <c r="D142" s="2"/>
      <c r="E142" s="2"/>
    </row>
    <row r="143" spans="4:5" ht="14.25" customHeight="1" x14ac:dyDescent="0.55000000000000004">
      <c r="D143" s="2"/>
      <c r="E143" s="2"/>
    </row>
    <row r="144" spans="4:5" ht="14.25" customHeight="1" x14ac:dyDescent="0.55000000000000004">
      <c r="D144" s="2"/>
      <c r="E144" s="2"/>
    </row>
    <row r="145" spans="4:5" ht="14.25" customHeight="1" x14ac:dyDescent="0.55000000000000004">
      <c r="D145" s="2"/>
      <c r="E145" s="2"/>
    </row>
    <row r="146" spans="4:5" ht="14.25" customHeight="1" x14ac:dyDescent="0.55000000000000004">
      <c r="D146" s="2"/>
      <c r="E146" s="2"/>
    </row>
    <row r="147" spans="4:5" ht="14.25" customHeight="1" x14ac:dyDescent="0.55000000000000004">
      <c r="D147" s="2"/>
      <c r="E147" s="2"/>
    </row>
    <row r="148" spans="4:5" ht="14.25" customHeight="1" x14ac:dyDescent="0.55000000000000004">
      <c r="D148" s="2"/>
      <c r="E148" s="2"/>
    </row>
    <row r="149" spans="4:5" ht="14.25" customHeight="1" x14ac:dyDescent="0.55000000000000004">
      <c r="D149" s="2"/>
      <c r="E149" s="2"/>
    </row>
    <row r="150" spans="4:5" ht="14.25" customHeight="1" x14ac:dyDescent="0.55000000000000004">
      <c r="D150" s="2"/>
      <c r="E150" s="2"/>
    </row>
    <row r="151" spans="4:5" ht="14.25" customHeight="1" x14ac:dyDescent="0.55000000000000004">
      <c r="D151" s="2"/>
      <c r="E151" s="2"/>
    </row>
    <row r="152" spans="4:5" ht="14.25" customHeight="1" x14ac:dyDescent="0.55000000000000004">
      <c r="D152" s="2"/>
      <c r="E152" s="2"/>
    </row>
    <row r="153" spans="4:5" ht="14.25" customHeight="1" x14ac:dyDescent="0.55000000000000004">
      <c r="D153" s="2"/>
      <c r="E153" s="2"/>
    </row>
    <row r="154" spans="4:5" ht="14.25" customHeight="1" x14ac:dyDescent="0.55000000000000004">
      <c r="D154" s="2"/>
      <c r="E154" s="2"/>
    </row>
    <row r="155" spans="4:5" ht="14.25" customHeight="1" x14ac:dyDescent="0.55000000000000004">
      <c r="D155" s="2"/>
      <c r="E155" s="2"/>
    </row>
    <row r="156" spans="4:5" ht="14.25" customHeight="1" x14ac:dyDescent="0.55000000000000004">
      <c r="D156" s="2"/>
      <c r="E156" s="2"/>
    </row>
    <row r="157" spans="4:5" ht="14.25" customHeight="1" x14ac:dyDescent="0.55000000000000004">
      <c r="D157" s="2"/>
      <c r="E157" s="2"/>
    </row>
    <row r="158" spans="4:5" ht="14.25" customHeight="1" x14ac:dyDescent="0.55000000000000004">
      <c r="D158" s="2"/>
      <c r="E158" s="2"/>
    </row>
    <row r="159" spans="4:5" ht="14.25" customHeight="1" x14ac:dyDescent="0.55000000000000004">
      <c r="D159" s="2"/>
      <c r="E159" s="2"/>
    </row>
    <row r="160" spans="4:5" ht="14.25" customHeight="1" x14ac:dyDescent="0.55000000000000004">
      <c r="D160" s="2"/>
      <c r="E160" s="2"/>
    </row>
    <row r="161" spans="4:5" ht="14.25" customHeight="1" x14ac:dyDescent="0.55000000000000004">
      <c r="D161" s="2"/>
      <c r="E161" s="2"/>
    </row>
    <row r="162" spans="4:5" ht="14.25" customHeight="1" x14ac:dyDescent="0.55000000000000004">
      <c r="D162" s="2"/>
      <c r="E162" s="2"/>
    </row>
    <row r="163" spans="4:5" ht="14.25" customHeight="1" x14ac:dyDescent="0.55000000000000004">
      <c r="D163" s="2"/>
      <c r="E163" s="2"/>
    </row>
    <row r="164" spans="4:5" ht="14.25" customHeight="1" x14ac:dyDescent="0.55000000000000004">
      <c r="D164" s="2"/>
      <c r="E164" s="2"/>
    </row>
    <row r="165" spans="4:5" ht="14.25" customHeight="1" x14ac:dyDescent="0.55000000000000004">
      <c r="D165" s="2"/>
      <c r="E165" s="2"/>
    </row>
    <row r="166" spans="4:5" ht="14.25" customHeight="1" x14ac:dyDescent="0.55000000000000004">
      <c r="D166" s="2"/>
      <c r="E166" s="2"/>
    </row>
    <row r="167" spans="4:5" ht="14.25" customHeight="1" x14ac:dyDescent="0.55000000000000004">
      <c r="D167" s="2"/>
      <c r="E167" s="2"/>
    </row>
    <row r="168" spans="4:5" ht="14.25" customHeight="1" x14ac:dyDescent="0.55000000000000004">
      <c r="D168" s="2"/>
      <c r="E168" s="2"/>
    </row>
    <row r="169" spans="4:5" ht="14.25" customHeight="1" x14ac:dyDescent="0.55000000000000004">
      <c r="D169" s="2"/>
      <c r="E169" s="2"/>
    </row>
    <row r="170" spans="4:5" ht="14.25" customHeight="1" x14ac:dyDescent="0.55000000000000004">
      <c r="D170" s="2"/>
      <c r="E170" s="2"/>
    </row>
    <row r="171" spans="4:5" ht="14.25" customHeight="1" x14ac:dyDescent="0.55000000000000004">
      <c r="D171" s="2"/>
      <c r="E171" s="2"/>
    </row>
    <row r="172" spans="4:5" ht="14.25" customHeight="1" x14ac:dyDescent="0.55000000000000004">
      <c r="D172" s="2"/>
      <c r="E172" s="2"/>
    </row>
    <row r="173" spans="4:5" ht="14.25" customHeight="1" x14ac:dyDescent="0.55000000000000004">
      <c r="D173" s="2"/>
      <c r="E173" s="2"/>
    </row>
    <row r="174" spans="4:5" ht="14.25" customHeight="1" x14ac:dyDescent="0.55000000000000004">
      <c r="D174" s="2"/>
      <c r="E174" s="2"/>
    </row>
    <row r="175" spans="4:5" ht="14.25" customHeight="1" x14ac:dyDescent="0.55000000000000004">
      <c r="D175" s="2"/>
      <c r="E175" s="2"/>
    </row>
    <row r="176" spans="4:5" ht="14.25" customHeight="1" x14ac:dyDescent="0.55000000000000004">
      <c r="D176" s="2"/>
      <c r="E176" s="2"/>
    </row>
    <row r="177" spans="4:5" ht="14.25" customHeight="1" x14ac:dyDescent="0.55000000000000004">
      <c r="D177" s="2"/>
      <c r="E177" s="2"/>
    </row>
    <row r="178" spans="4:5" ht="14.25" customHeight="1" x14ac:dyDescent="0.55000000000000004">
      <c r="D178" s="2"/>
      <c r="E178" s="2"/>
    </row>
    <row r="179" spans="4:5" ht="14.25" customHeight="1" x14ac:dyDescent="0.55000000000000004">
      <c r="D179" s="2"/>
      <c r="E179" s="2"/>
    </row>
    <row r="180" spans="4:5" ht="14.25" customHeight="1" x14ac:dyDescent="0.55000000000000004">
      <c r="D180" s="2"/>
      <c r="E180" s="2"/>
    </row>
    <row r="181" spans="4:5" ht="14.25" customHeight="1" x14ac:dyDescent="0.55000000000000004">
      <c r="D181" s="2"/>
      <c r="E181" s="2"/>
    </row>
    <row r="182" spans="4:5" ht="14.25" customHeight="1" x14ac:dyDescent="0.55000000000000004">
      <c r="D182" s="2"/>
      <c r="E182" s="2"/>
    </row>
    <row r="183" spans="4:5" ht="14.25" customHeight="1" x14ac:dyDescent="0.55000000000000004">
      <c r="D183" s="2"/>
      <c r="E183" s="2"/>
    </row>
    <row r="184" spans="4:5" ht="14.25" customHeight="1" x14ac:dyDescent="0.55000000000000004">
      <c r="D184" s="2"/>
      <c r="E184" s="2"/>
    </row>
    <row r="185" spans="4:5" ht="14.25" customHeight="1" x14ac:dyDescent="0.55000000000000004">
      <c r="D185" s="2"/>
      <c r="E185" s="2"/>
    </row>
    <row r="186" spans="4:5" ht="14.25" customHeight="1" x14ac:dyDescent="0.55000000000000004">
      <c r="D186" s="2"/>
      <c r="E186" s="2"/>
    </row>
    <row r="187" spans="4:5" ht="14.25" customHeight="1" x14ac:dyDescent="0.55000000000000004">
      <c r="D187" s="2"/>
      <c r="E187" s="2"/>
    </row>
    <row r="188" spans="4:5" ht="14.25" customHeight="1" x14ac:dyDescent="0.55000000000000004">
      <c r="D188" s="2"/>
      <c r="E188" s="2"/>
    </row>
    <row r="189" spans="4:5" ht="14.25" customHeight="1" x14ac:dyDescent="0.55000000000000004">
      <c r="D189" s="2"/>
      <c r="E189" s="2"/>
    </row>
    <row r="190" spans="4:5" ht="14.25" customHeight="1" x14ac:dyDescent="0.55000000000000004">
      <c r="D190" s="2"/>
      <c r="E190" s="2"/>
    </row>
    <row r="191" spans="4:5" ht="14.25" customHeight="1" x14ac:dyDescent="0.55000000000000004">
      <c r="D191" s="2"/>
      <c r="E191" s="2"/>
    </row>
    <row r="192" spans="4:5" ht="14.25" customHeight="1" x14ac:dyDescent="0.55000000000000004">
      <c r="D192" s="2"/>
      <c r="E192" s="2"/>
    </row>
    <row r="193" spans="4:5" ht="14.25" customHeight="1" x14ac:dyDescent="0.55000000000000004">
      <c r="D193" s="2"/>
      <c r="E193" s="2"/>
    </row>
    <row r="194" spans="4:5" ht="14.25" customHeight="1" x14ac:dyDescent="0.55000000000000004">
      <c r="D194" s="2"/>
      <c r="E194" s="2"/>
    </row>
    <row r="195" spans="4:5" ht="14.25" customHeight="1" x14ac:dyDescent="0.55000000000000004">
      <c r="D195" s="2"/>
      <c r="E195" s="2"/>
    </row>
    <row r="196" spans="4:5" ht="14.25" customHeight="1" x14ac:dyDescent="0.55000000000000004">
      <c r="D196" s="2"/>
      <c r="E196" s="2"/>
    </row>
    <row r="197" spans="4:5" ht="14.25" customHeight="1" x14ac:dyDescent="0.55000000000000004">
      <c r="D197" s="2"/>
      <c r="E197" s="2"/>
    </row>
    <row r="198" spans="4:5" ht="14.25" customHeight="1" x14ac:dyDescent="0.55000000000000004">
      <c r="D198" s="2"/>
      <c r="E198" s="2"/>
    </row>
    <row r="199" spans="4:5" ht="14.25" customHeight="1" x14ac:dyDescent="0.55000000000000004">
      <c r="D199" s="2"/>
      <c r="E199" s="2"/>
    </row>
    <row r="200" spans="4:5" ht="14.25" customHeight="1" x14ac:dyDescent="0.55000000000000004">
      <c r="D200" s="2"/>
      <c r="E200" s="2"/>
    </row>
    <row r="201" spans="4:5" ht="14.25" customHeight="1" x14ac:dyDescent="0.55000000000000004">
      <c r="D201" s="2"/>
      <c r="E201" s="2"/>
    </row>
    <row r="202" spans="4:5" ht="14.25" customHeight="1" x14ac:dyDescent="0.55000000000000004">
      <c r="D202" s="2"/>
      <c r="E202" s="2"/>
    </row>
    <row r="203" spans="4:5" ht="14.25" customHeight="1" x14ac:dyDescent="0.55000000000000004">
      <c r="D203" s="2"/>
      <c r="E203" s="2"/>
    </row>
    <row r="204" spans="4:5" ht="14.25" customHeight="1" x14ac:dyDescent="0.55000000000000004">
      <c r="D204" s="2"/>
      <c r="E204" s="2"/>
    </row>
    <row r="205" spans="4:5" ht="14.25" customHeight="1" x14ac:dyDescent="0.55000000000000004">
      <c r="D205" s="2"/>
      <c r="E205" s="2"/>
    </row>
    <row r="206" spans="4:5" ht="14.25" customHeight="1" x14ac:dyDescent="0.55000000000000004">
      <c r="D206" s="2"/>
      <c r="E206" s="2"/>
    </row>
    <row r="207" spans="4:5" ht="14.25" customHeight="1" x14ac:dyDescent="0.55000000000000004">
      <c r="D207" s="2"/>
      <c r="E207" s="2"/>
    </row>
    <row r="208" spans="4:5" ht="14.25" customHeight="1" x14ac:dyDescent="0.55000000000000004">
      <c r="D208" s="2"/>
      <c r="E208" s="2"/>
    </row>
    <row r="209" spans="4:5" ht="14.25" customHeight="1" x14ac:dyDescent="0.55000000000000004">
      <c r="D209" s="2"/>
      <c r="E209" s="2"/>
    </row>
    <row r="210" spans="4:5" ht="14.25" customHeight="1" x14ac:dyDescent="0.55000000000000004">
      <c r="D210" s="2"/>
      <c r="E210" s="2"/>
    </row>
    <row r="211" spans="4:5" ht="14.25" customHeight="1" x14ac:dyDescent="0.55000000000000004">
      <c r="D211" s="2"/>
      <c r="E211" s="2"/>
    </row>
    <row r="212" spans="4:5" ht="14.25" customHeight="1" x14ac:dyDescent="0.55000000000000004">
      <c r="D212" s="2"/>
      <c r="E212" s="2"/>
    </row>
    <row r="213" spans="4:5" ht="14.25" customHeight="1" x14ac:dyDescent="0.55000000000000004">
      <c r="D213" s="2"/>
      <c r="E213" s="2"/>
    </row>
    <row r="214" spans="4:5" ht="14.25" customHeight="1" x14ac:dyDescent="0.55000000000000004">
      <c r="D214" s="2"/>
      <c r="E214" s="2"/>
    </row>
    <row r="215" spans="4:5" ht="14.25" customHeight="1" x14ac:dyDescent="0.55000000000000004">
      <c r="D215" s="2"/>
      <c r="E215" s="2"/>
    </row>
    <row r="216" spans="4:5" ht="14.25" customHeight="1" x14ac:dyDescent="0.55000000000000004">
      <c r="D216" s="2"/>
      <c r="E216" s="2"/>
    </row>
    <row r="217" spans="4:5" ht="14.25" customHeight="1" x14ac:dyDescent="0.55000000000000004">
      <c r="D217" s="2"/>
      <c r="E217" s="2"/>
    </row>
    <row r="218" spans="4:5" ht="14.25" customHeight="1" x14ac:dyDescent="0.55000000000000004">
      <c r="D218" s="2"/>
      <c r="E218" s="2"/>
    </row>
    <row r="219" spans="4:5" ht="14.25" customHeight="1" x14ac:dyDescent="0.55000000000000004">
      <c r="D219" s="2"/>
      <c r="E219" s="2"/>
    </row>
    <row r="220" spans="4:5" ht="14.25" customHeight="1" x14ac:dyDescent="0.55000000000000004">
      <c r="D220" s="2"/>
      <c r="E220" s="2"/>
    </row>
    <row r="221" spans="4:5" ht="14.25" customHeight="1" x14ac:dyDescent="0.55000000000000004">
      <c r="D221" s="2"/>
      <c r="E221" s="2"/>
    </row>
    <row r="222" spans="4:5" ht="14.25" customHeight="1" x14ac:dyDescent="0.55000000000000004">
      <c r="D222" s="2"/>
      <c r="E222" s="2"/>
    </row>
    <row r="223" spans="4:5" ht="14.25" customHeight="1" x14ac:dyDescent="0.55000000000000004">
      <c r="D223" s="2"/>
      <c r="E223" s="2"/>
    </row>
    <row r="224" spans="4:5" ht="14.25" customHeight="1" x14ac:dyDescent="0.55000000000000004">
      <c r="D224" s="2"/>
      <c r="E224" s="2"/>
    </row>
    <row r="225" spans="4:5" ht="14.25" customHeight="1" x14ac:dyDescent="0.55000000000000004">
      <c r="D225" s="2"/>
      <c r="E225" s="2"/>
    </row>
    <row r="226" spans="4:5" ht="14.25" customHeight="1" x14ac:dyDescent="0.55000000000000004">
      <c r="D226" s="2"/>
      <c r="E226" s="2"/>
    </row>
    <row r="227" spans="4:5" ht="14.25" customHeight="1" x14ac:dyDescent="0.55000000000000004">
      <c r="D227" s="2"/>
      <c r="E227" s="2"/>
    </row>
    <row r="228" spans="4:5" ht="14.25" customHeight="1" x14ac:dyDescent="0.55000000000000004">
      <c r="D228" s="2"/>
      <c r="E228" s="2"/>
    </row>
    <row r="229" spans="4:5" ht="14.25" customHeight="1" x14ac:dyDescent="0.55000000000000004">
      <c r="D229" s="2"/>
      <c r="E229" s="2"/>
    </row>
    <row r="230" spans="4:5" ht="14.25" customHeight="1" x14ac:dyDescent="0.55000000000000004">
      <c r="D230" s="2"/>
      <c r="E230" s="2"/>
    </row>
    <row r="231" spans="4:5" ht="14.25" customHeight="1" x14ac:dyDescent="0.55000000000000004">
      <c r="D231" s="2"/>
      <c r="E231" s="2"/>
    </row>
    <row r="232" spans="4:5" ht="14.25" customHeight="1" x14ac:dyDescent="0.55000000000000004">
      <c r="D232" s="2"/>
      <c r="E232" s="2"/>
    </row>
    <row r="233" spans="4:5" ht="14.25" customHeight="1" x14ac:dyDescent="0.55000000000000004">
      <c r="D233" s="2"/>
      <c r="E233" s="2"/>
    </row>
    <row r="234" spans="4:5" ht="14.25" customHeight="1" x14ac:dyDescent="0.55000000000000004">
      <c r="D234" s="2"/>
      <c r="E234" s="2"/>
    </row>
    <row r="235" spans="4:5" ht="14.25" customHeight="1" x14ac:dyDescent="0.55000000000000004">
      <c r="D235" s="2"/>
      <c r="E235" s="2"/>
    </row>
    <row r="236" spans="4:5" ht="14.25" customHeight="1" x14ac:dyDescent="0.55000000000000004">
      <c r="D236" s="2"/>
      <c r="E236" s="2"/>
    </row>
    <row r="237" spans="4:5" ht="14.25" customHeight="1" x14ac:dyDescent="0.55000000000000004">
      <c r="D237" s="2"/>
      <c r="E237" s="2"/>
    </row>
    <row r="238" spans="4:5" ht="14.25" customHeight="1" x14ac:dyDescent="0.55000000000000004">
      <c r="D238" s="2"/>
      <c r="E238" s="2"/>
    </row>
    <row r="239" spans="4:5" ht="14.25" customHeight="1" x14ac:dyDescent="0.55000000000000004">
      <c r="D239" s="2"/>
      <c r="E239" s="2"/>
    </row>
    <row r="240" spans="4:5" ht="14.25" customHeight="1" x14ac:dyDescent="0.55000000000000004">
      <c r="D240" s="2"/>
      <c r="E240" s="2"/>
    </row>
    <row r="241" spans="4:5" ht="14.25" customHeight="1" x14ac:dyDescent="0.55000000000000004">
      <c r="D241" s="2"/>
      <c r="E241" s="2"/>
    </row>
    <row r="242" spans="4:5" ht="14.25" customHeight="1" x14ac:dyDescent="0.55000000000000004">
      <c r="D242" s="2"/>
      <c r="E242" s="2"/>
    </row>
    <row r="243" spans="4:5" ht="14.25" customHeight="1" x14ac:dyDescent="0.55000000000000004">
      <c r="D243" s="2"/>
      <c r="E243" s="2"/>
    </row>
    <row r="244" spans="4:5" ht="14.25" customHeight="1" x14ac:dyDescent="0.55000000000000004">
      <c r="D244" s="2"/>
      <c r="E244" s="2"/>
    </row>
    <row r="245" spans="4:5" ht="14.25" customHeight="1" x14ac:dyDescent="0.55000000000000004">
      <c r="D245" s="2"/>
      <c r="E245" s="2"/>
    </row>
    <row r="246" spans="4:5" ht="14.25" customHeight="1" x14ac:dyDescent="0.55000000000000004">
      <c r="D246" s="2"/>
      <c r="E246" s="2"/>
    </row>
    <row r="247" spans="4:5" ht="14.25" customHeight="1" x14ac:dyDescent="0.55000000000000004">
      <c r="D247" s="2"/>
      <c r="E247" s="2"/>
    </row>
    <row r="248" spans="4:5" ht="14.25" customHeight="1" x14ac:dyDescent="0.55000000000000004">
      <c r="D248" s="2"/>
      <c r="E248" s="2"/>
    </row>
    <row r="249" spans="4:5" ht="14.25" customHeight="1" x14ac:dyDescent="0.55000000000000004">
      <c r="D249" s="2"/>
      <c r="E249" s="2"/>
    </row>
    <row r="250" spans="4:5" ht="14.25" customHeight="1" x14ac:dyDescent="0.55000000000000004">
      <c r="D250" s="2"/>
      <c r="E250" s="2"/>
    </row>
    <row r="251" spans="4:5" ht="14.25" customHeight="1" x14ac:dyDescent="0.55000000000000004">
      <c r="D251" s="2"/>
      <c r="E251" s="2"/>
    </row>
    <row r="252" spans="4:5" ht="14.25" customHeight="1" x14ac:dyDescent="0.55000000000000004">
      <c r="D252" s="2"/>
      <c r="E252" s="2"/>
    </row>
    <row r="253" spans="4:5" ht="14.25" customHeight="1" x14ac:dyDescent="0.55000000000000004">
      <c r="D253" s="2"/>
      <c r="E253" s="2"/>
    </row>
    <row r="254" spans="4:5" ht="14.25" customHeight="1" x14ac:dyDescent="0.55000000000000004">
      <c r="D254" s="2"/>
      <c r="E254" s="2"/>
    </row>
    <row r="255" spans="4:5" ht="14.25" customHeight="1" x14ac:dyDescent="0.55000000000000004">
      <c r="D255" s="2"/>
      <c r="E255" s="2"/>
    </row>
    <row r="256" spans="4:5" ht="14.25" customHeight="1" x14ac:dyDescent="0.55000000000000004">
      <c r="D256" s="2"/>
      <c r="E256" s="2"/>
    </row>
    <row r="257" spans="4:5" ht="14.25" customHeight="1" x14ac:dyDescent="0.55000000000000004">
      <c r="D257" s="2"/>
      <c r="E257" s="2"/>
    </row>
    <row r="258" spans="4:5" ht="14.25" customHeight="1" x14ac:dyDescent="0.55000000000000004">
      <c r="D258" s="2"/>
      <c r="E258" s="2"/>
    </row>
    <row r="259" spans="4:5" ht="14.25" customHeight="1" x14ac:dyDescent="0.55000000000000004">
      <c r="D259" s="2"/>
      <c r="E259" s="2"/>
    </row>
    <row r="260" spans="4:5" ht="14.25" customHeight="1" x14ac:dyDescent="0.55000000000000004">
      <c r="D260" s="2"/>
      <c r="E260" s="2"/>
    </row>
    <row r="261" spans="4:5" ht="14.25" customHeight="1" x14ac:dyDescent="0.55000000000000004">
      <c r="D261" s="2"/>
      <c r="E261" s="2"/>
    </row>
    <row r="262" spans="4:5" ht="14.25" customHeight="1" x14ac:dyDescent="0.55000000000000004">
      <c r="D262" s="2"/>
      <c r="E262" s="2"/>
    </row>
    <row r="263" spans="4:5" ht="14.25" customHeight="1" x14ac:dyDescent="0.55000000000000004">
      <c r="D263" s="2"/>
      <c r="E263" s="2"/>
    </row>
    <row r="264" spans="4:5" ht="14.25" customHeight="1" x14ac:dyDescent="0.55000000000000004">
      <c r="D264" s="2"/>
      <c r="E264" s="2"/>
    </row>
    <row r="265" spans="4:5" ht="14.25" customHeight="1" x14ac:dyDescent="0.55000000000000004">
      <c r="D265" s="2"/>
      <c r="E265" s="2"/>
    </row>
    <row r="266" spans="4:5" ht="14.25" customHeight="1" x14ac:dyDescent="0.55000000000000004">
      <c r="D266" s="2"/>
      <c r="E266" s="2"/>
    </row>
    <row r="267" spans="4:5" ht="14.25" customHeight="1" x14ac:dyDescent="0.55000000000000004">
      <c r="D267" s="2"/>
      <c r="E267" s="2"/>
    </row>
    <row r="268" spans="4:5" ht="14.25" customHeight="1" x14ac:dyDescent="0.55000000000000004">
      <c r="D268" s="2"/>
      <c r="E268" s="2"/>
    </row>
    <row r="269" spans="4:5" ht="14.25" customHeight="1" x14ac:dyDescent="0.55000000000000004">
      <c r="D269" s="2"/>
      <c r="E269" s="2"/>
    </row>
    <row r="270" spans="4:5" ht="14.25" customHeight="1" x14ac:dyDescent="0.55000000000000004">
      <c r="D270" s="2"/>
      <c r="E270" s="2"/>
    </row>
    <row r="271" spans="4:5" ht="14.25" customHeight="1" x14ac:dyDescent="0.55000000000000004">
      <c r="D271" s="2"/>
      <c r="E271" s="2"/>
    </row>
    <row r="272" spans="4:5" ht="14.25" customHeight="1" x14ac:dyDescent="0.55000000000000004">
      <c r="D272" s="2"/>
      <c r="E272" s="2"/>
    </row>
    <row r="273" spans="4:5" ht="14.25" customHeight="1" x14ac:dyDescent="0.55000000000000004">
      <c r="D273" s="2"/>
      <c r="E273" s="2"/>
    </row>
    <row r="274" spans="4:5" ht="14.25" customHeight="1" x14ac:dyDescent="0.55000000000000004">
      <c r="D274" s="2"/>
      <c r="E274" s="2"/>
    </row>
    <row r="275" spans="4:5" ht="14.25" customHeight="1" x14ac:dyDescent="0.55000000000000004">
      <c r="D275" s="2"/>
      <c r="E275" s="2"/>
    </row>
    <row r="276" spans="4:5" ht="14.25" customHeight="1" x14ac:dyDescent="0.55000000000000004">
      <c r="D276" s="2"/>
      <c r="E276" s="2"/>
    </row>
    <row r="277" spans="4:5" ht="14.25" customHeight="1" x14ac:dyDescent="0.55000000000000004">
      <c r="D277" s="2"/>
      <c r="E277" s="2"/>
    </row>
    <row r="278" spans="4:5" ht="14.25" customHeight="1" x14ac:dyDescent="0.55000000000000004">
      <c r="D278" s="2"/>
      <c r="E278" s="2"/>
    </row>
    <row r="279" spans="4:5" ht="14.25" customHeight="1" x14ac:dyDescent="0.55000000000000004">
      <c r="D279" s="2"/>
      <c r="E279" s="2"/>
    </row>
    <row r="280" spans="4:5" ht="14.25" customHeight="1" x14ac:dyDescent="0.55000000000000004">
      <c r="D280" s="2"/>
      <c r="E280" s="2"/>
    </row>
    <row r="281" spans="4:5" ht="14.25" customHeight="1" x14ac:dyDescent="0.55000000000000004">
      <c r="D281" s="2"/>
      <c r="E281" s="2"/>
    </row>
    <row r="282" spans="4:5" ht="14.25" customHeight="1" x14ac:dyDescent="0.55000000000000004">
      <c r="D282" s="2"/>
      <c r="E282" s="2"/>
    </row>
    <row r="283" spans="4:5" ht="14.25" customHeight="1" x14ac:dyDescent="0.55000000000000004">
      <c r="D283" s="2"/>
      <c r="E283" s="2"/>
    </row>
    <row r="284" spans="4:5" ht="14.25" customHeight="1" x14ac:dyDescent="0.55000000000000004">
      <c r="D284" s="2"/>
      <c r="E284" s="2"/>
    </row>
    <row r="285" spans="4:5" ht="14.25" customHeight="1" x14ac:dyDescent="0.55000000000000004">
      <c r="D285" s="2"/>
      <c r="E285" s="2"/>
    </row>
    <row r="286" spans="4:5" ht="14.25" customHeight="1" x14ac:dyDescent="0.55000000000000004">
      <c r="D286" s="2"/>
      <c r="E286" s="2"/>
    </row>
    <row r="287" spans="4:5" ht="14.25" customHeight="1" x14ac:dyDescent="0.55000000000000004">
      <c r="D287" s="2"/>
      <c r="E287" s="2"/>
    </row>
    <row r="288" spans="4:5" ht="14.25" customHeight="1" x14ac:dyDescent="0.55000000000000004">
      <c r="D288" s="2"/>
      <c r="E288" s="2"/>
    </row>
    <row r="289" spans="4:5" ht="14.25" customHeight="1" x14ac:dyDescent="0.55000000000000004">
      <c r="D289" s="2"/>
      <c r="E289" s="2"/>
    </row>
    <row r="290" spans="4:5" ht="14.25" customHeight="1" x14ac:dyDescent="0.55000000000000004">
      <c r="D290" s="2"/>
      <c r="E290" s="2"/>
    </row>
    <row r="291" spans="4:5" ht="14.25" customHeight="1" x14ac:dyDescent="0.55000000000000004">
      <c r="D291" s="2"/>
      <c r="E291" s="2"/>
    </row>
    <row r="292" spans="4:5" ht="14.25" customHeight="1" x14ac:dyDescent="0.55000000000000004">
      <c r="D292" s="2"/>
      <c r="E292" s="2"/>
    </row>
    <row r="293" spans="4:5" ht="14.25" customHeight="1" x14ac:dyDescent="0.55000000000000004">
      <c r="D293" s="2"/>
      <c r="E293" s="2"/>
    </row>
    <row r="294" spans="4:5" ht="14.25" customHeight="1" x14ac:dyDescent="0.55000000000000004">
      <c r="D294" s="2"/>
      <c r="E294" s="2"/>
    </row>
    <row r="295" spans="4:5" ht="14.25" customHeight="1" x14ac:dyDescent="0.55000000000000004">
      <c r="D295" s="2"/>
      <c r="E295" s="2"/>
    </row>
    <row r="296" spans="4:5" ht="14.25" customHeight="1" x14ac:dyDescent="0.55000000000000004">
      <c r="D296" s="2"/>
      <c r="E296" s="2"/>
    </row>
    <row r="297" spans="4:5" ht="14.25" customHeight="1" x14ac:dyDescent="0.55000000000000004">
      <c r="D297" s="2"/>
      <c r="E297" s="2"/>
    </row>
    <row r="298" spans="4:5" ht="14.25" customHeight="1" x14ac:dyDescent="0.55000000000000004">
      <c r="D298" s="2"/>
      <c r="E298" s="2"/>
    </row>
    <row r="299" spans="4:5" ht="14.25" customHeight="1" x14ac:dyDescent="0.55000000000000004">
      <c r="D299" s="2"/>
      <c r="E299" s="2"/>
    </row>
    <row r="300" spans="4:5" ht="14.25" customHeight="1" x14ac:dyDescent="0.55000000000000004">
      <c r="D300" s="2"/>
      <c r="E300" s="2"/>
    </row>
    <row r="301" spans="4:5" ht="14.25" customHeight="1" x14ac:dyDescent="0.55000000000000004">
      <c r="D301" s="2"/>
      <c r="E301" s="2"/>
    </row>
    <row r="302" spans="4:5" ht="14.25" customHeight="1" x14ac:dyDescent="0.55000000000000004">
      <c r="D302" s="2"/>
      <c r="E302" s="2"/>
    </row>
    <row r="303" spans="4:5" ht="14.25" customHeight="1" x14ac:dyDescent="0.55000000000000004">
      <c r="D303" s="2"/>
      <c r="E303" s="2"/>
    </row>
    <row r="304" spans="4:5" ht="14.25" customHeight="1" x14ac:dyDescent="0.55000000000000004">
      <c r="D304" s="2"/>
      <c r="E304" s="2"/>
    </row>
    <row r="305" spans="4:5" ht="14.25" customHeight="1" x14ac:dyDescent="0.55000000000000004">
      <c r="D305" s="2"/>
      <c r="E305" s="2"/>
    </row>
    <row r="306" spans="4:5" ht="14.25" customHeight="1" x14ac:dyDescent="0.55000000000000004">
      <c r="D306" s="2"/>
      <c r="E306" s="2"/>
    </row>
    <row r="307" spans="4:5" ht="14.25" customHeight="1" x14ac:dyDescent="0.55000000000000004">
      <c r="D307" s="2"/>
      <c r="E307" s="2"/>
    </row>
    <row r="308" spans="4:5" ht="14.25" customHeight="1" x14ac:dyDescent="0.55000000000000004">
      <c r="D308" s="2"/>
      <c r="E308" s="2"/>
    </row>
    <row r="309" spans="4:5" ht="14.25" customHeight="1" x14ac:dyDescent="0.55000000000000004">
      <c r="D309" s="2"/>
      <c r="E309" s="2"/>
    </row>
    <row r="310" spans="4:5" ht="14.25" customHeight="1" x14ac:dyDescent="0.55000000000000004">
      <c r="D310" s="2"/>
      <c r="E310" s="2"/>
    </row>
    <row r="311" spans="4:5" ht="14.25" customHeight="1" x14ac:dyDescent="0.55000000000000004">
      <c r="D311" s="2"/>
      <c r="E311" s="2"/>
    </row>
    <row r="312" spans="4:5" ht="14.25" customHeight="1" x14ac:dyDescent="0.55000000000000004">
      <c r="D312" s="2"/>
      <c r="E312" s="2"/>
    </row>
    <row r="313" spans="4:5" ht="14.25" customHeight="1" x14ac:dyDescent="0.55000000000000004">
      <c r="D313" s="2"/>
      <c r="E313" s="2"/>
    </row>
    <row r="314" spans="4:5" ht="14.25" customHeight="1" x14ac:dyDescent="0.55000000000000004">
      <c r="D314" s="2"/>
      <c r="E314" s="2"/>
    </row>
    <row r="315" spans="4:5" ht="14.25" customHeight="1" x14ac:dyDescent="0.55000000000000004">
      <c r="D315" s="2"/>
      <c r="E315" s="2"/>
    </row>
    <row r="316" spans="4:5" ht="14.25" customHeight="1" x14ac:dyDescent="0.55000000000000004">
      <c r="D316" s="2"/>
      <c r="E316" s="2"/>
    </row>
    <row r="317" spans="4:5" ht="14.25" customHeight="1" x14ac:dyDescent="0.55000000000000004">
      <c r="D317" s="2"/>
      <c r="E317" s="2"/>
    </row>
    <row r="318" spans="4:5" ht="14.25" customHeight="1" x14ac:dyDescent="0.55000000000000004">
      <c r="D318" s="2"/>
      <c r="E318" s="2"/>
    </row>
    <row r="319" spans="4:5" ht="14.25" customHeight="1" x14ac:dyDescent="0.55000000000000004">
      <c r="D319" s="2"/>
      <c r="E319" s="2"/>
    </row>
    <row r="320" spans="4:5" ht="14.25" customHeight="1" x14ac:dyDescent="0.55000000000000004">
      <c r="D320" s="2"/>
      <c r="E320" s="2"/>
    </row>
    <row r="321" spans="4:5" ht="14.25" customHeight="1" x14ac:dyDescent="0.55000000000000004">
      <c r="D321" s="2"/>
      <c r="E321" s="2"/>
    </row>
    <row r="322" spans="4:5" ht="14.25" customHeight="1" x14ac:dyDescent="0.55000000000000004">
      <c r="D322" s="2"/>
      <c r="E322" s="2"/>
    </row>
    <row r="323" spans="4:5" ht="14.25" customHeight="1" x14ac:dyDescent="0.55000000000000004">
      <c r="D323" s="2"/>
      <c r="E323" s="2"/>
    </row>
    <row r="324" spans="4:5" ht="14.25" customHeight="1" x14ac:dyDescent="0.55000000000000004">
      <c r="D324" s="2"/>
      <c r="E324" s="2"/>
    </row>
    <row r="325" spans="4:5" ht="14.25" customHeight="1" x14ac:dyDescent="0.55000000000000004">
      <c r="D325" s="2"/>
      <c r="E325" s="2"/>
    </row>
    <row r="326" spans="4:5" ht="14.25" customHeight="1" x14ac:dyDescent="0.55000000000000004">
      <c r="D326" s="2"/>
      <c r="E326" s="2"/>
    </row>
    <row r="327" spans="4:5" ht="14.25" customHeight="1" x14ac:dyDescent="0.55000000000000004">
      <c r="D327" s="2"/>
      <c r="E327" s="2"/>
    </row>
    <row r="328" spans="4:5" ht="14.25" customHeight="1" x14ac:dyDescent="0.55000000000000004">
      <c r="D328" s="2"/>
      <c r="E328" s="2"/>
    </row>
    <row r="329" spans="4:5" ht="14.25" customHeight="1" x14ac:dyDescent="0.55000000000000004">
      <c r="D329" s="2"/>
      <c r="E329" s="2"/>
    </row>
    <row r="330" spans="4:5" ht="14.25" customHeight="1" x14ac:dyDescent="0.55000000000000004">
      <c r="D330" s="2"/>
      <c r="E330" s="2"/>
    </row>
    <row r="331" spans="4:5" ht="14.25" customHeight="1" x14ac:dyDescent="0.55000000000000004">
      <c r="D331" s="2"/>
      <c r="E331" s="2"/>
    </row>
    <row r="332" spans="4:5" ht="14.25" customHeight="1" x14ac:dyDescent="0.55000000000000004">
      <c r="D332" s="2"/>
      <c r="E332" s="2"/>
    </row>
    <row r="333" spans="4:5" ht="14.25" customHeight="1" x14ac:dyDescent="0.55000000000000004">
      <c r="D333" s="2"/>
      <c r="E333" s="2"/>
    </row>
    <row r="334" spans="4:5" ht="14.25" customHeight="1" x14ac:dyDescent="0.55000000000000004">
      <c r="D334" s="2"/>
      <c r="E334" s="2"/>
    </row>
    <row r="335" spans="4:5" ht="14.25" customHeight="1" x14ac:dyDescent="0.55000000000000004">
      <c r="D335" s="2"/>
      <c r="E335" s="2"/>
    </row>
    <row r="336" spans="4:5" ht="14.25" customHeight="1" x14ac:dyDescent="0.55000000000000004">
      <c r="D336" s="2"/>
      <c r="E336" s="2"/>
    </row>
    <row r="337" spans="4:5" ht="14.25" customHeight="1" x14ac:dyDescent="0.55000000000000004">
      <c r="D337" s="2"/>
      <c r="E337" s="2"/>
    </row>
    <row r="338" spans="4:5" ht="14.25" customHeight="1" x14ac:dyDescent="0.55000000000000004">
      <c r="D338" s="2"/>
      <c r="E338" s="2"/>
    </row>
    <row r="339" spans="4:5" ht="14.25" customHeight="1" x14ac:dyDescent="0.55000000000000004">
      <c r="D339" s="2"/>
      <c r="E339" s="2"/>
    </row>
    <row r="340" spans="4:5" ht="14.25" customHeight="1" x14ac:dyDescent="0.55000000000000004">
      <c r="D340" s="2"/>
      <c r="E340" s="2"/>
    </row>
    <row r="341" spans="4:5" ht="14.25" customHeight="1" x14ac:dyDescent="0.55000000000000004">
      <c r="D341" s="2"/>
      <c r="E341" s="2"/>
    </row>
    <row r="342" spans="4:5" ht="14.25" customHeight="1" x14ac:dyDescent="0.55000000000000004">
      <c r="D342" s="2"/>
      <c r="E342" s="2"/>
    </row>
    <row r="343" spans="4:5" ht="14.25" customHeight="1" x14ac:dyDescent="0.55000000000000004">
      <c r="D343" s="2"/>
      <c r="E343" s="2"/>
    </row>
    <row r="344" spans="4:5" ht="14.25" customHeight="1" x14ac:dyDescent="0.55000000000000004">
      <c r="D344" s="2"/>
      <c r="E344" s="2"/>
    </row>
    <row r="345" spans="4:5" ht="14.25" customHeight="1" x14ac:dyDescent="0.55000000000000004">
      <c r="D345" s="2"/>
      <c r="E345" s="2"/>
    </row>
    <row r="346" spans="4:5" ht="14.25" customHeight="1" x14ac:dyDescent="0.55000000000000004">
      <c r="D346" s="2"/>
      <c r="E346" s="2"/>
    </row>
    <row r="347" spans="4:5" ht="14.25" customHeight="1" x14ac:dyDescent="0.55000000000000004">
      <c r="D347" s="2"/>
      <c r="E347" s="2"/>
    </row>
    <row r="348" spans="4:5" ht="14.25" customHeight="1" x14ac:dyDescent="0.55000000000000004">
      <c r="D348" s="2"/>
      <c r="E348" s="2"/>
    </row>
    <row r="349" spans="4:5" ht="14.25" customHeight="1" x14ac:dyDescent="0.55000000000000004">
      <c r="D349" s="2"/>
      <c r="E349" s="2"/>
    </row>
    <row r="350" spans="4:5" ht="14.25" customHeight="1" x14ac:dyDescent="0.55000000000000004">
      <c r="D350" s="2"/>
      <c r="E350" s="2"/>
    </row>
    <row r="351" spans="4:5" ht="14.25" customHeight="1" x14ac:dyDescent="0.55000000000000004">
      <c r="D351" s="2"/>
      <c r="E351" s="2"/>
    </row>
    <row r="352" spans="4:5" ht="14.25" customHeight="1" x14ac:dyDescent="0.55000000000000004">
      <c r="D352" s="2"/>
      <c r="E352" s="2"/>
    </row>
    <row r="353" spans="4:5" ht="14.25" customHeight="1" x14ac:dyDescent="0.55000000000000004">
      <c r="D353" s="2"/>
      <c r="E353" s="2"/>
    </row>
    <row r="354" spans="4:5" ht="14.25" customHeight="1" x14ac:dyDescent="0.55000000000000004">
      <c r="D354" s="2"/>
      <c r="E354" s="2"/>
    </row>
    <row r="355" spans="4:5" ht="14.25" customHeight="1" x14ac:dyDescent="0.55000000000000004">
      <c r="D355" s="2"/>
      <c r="E355" s="2"/>
    </row>
    <row r="356" spans="4:5" ht="14.25" customHeight="1" x14ac:dyDescent="0.55000000000000004">
      <c r="D356" s="2"/>
      <c r="E356" s="2"/>
    </row>
    <row r="357" spans="4:5" ht="14.25" customHeight="1" x14ac:dyDescent="0.55000000000000004">
      <c r="D357" s="2"/>
      <c r="E357" s="2"/>
    </row>
    <row r="358" spans="4:5" ht="14.25" customHeight="1" x14ac:dyDescent="0.55000000000000004">
      <c r="D358" s="2"/>
      <c r="E358" s="2"/>
    </row>
    <row r="359" spans="4:5" ht="14.25" customHeight="1" x14ac:dyDescent="0.55000000000000004">
      <c r="D359" s="2"/>
      <c r="E359" s="2"/>
    </row>
    <row r="360" spans="4:5" ht="14.25" customHeight="1" x14ac:dyDescent="0.55000000000000004">
      <c r="D360" s="2"/>
      <c r="E360" s="2"/>
    </row>
    <row r="361" spans="4:5" ht="14.25" customHeight="1" x14ac:dyDescent="0.55000000000000004">
      <c r="D361" s="2"/>
      <c r="E361" s="2"/>
    </row>
    <row r="362" spans="4:5" ht="14.25" customHeight="1" x14ac:dyDescent="0.55000000000000004">
      <c r="D362" s="2"/>
      <c r="E362" s="2"/>
    </row>
    <row r="363" spans="4:5" ht="14.25" customHeight="1" x14ac:dyDescent="0.55000000000000004">
      <c r="D363" s="2"/>
      <c r="E363" s="2"/>
    </row>
    <row r="364" spans="4:5" ht="14.25" customHeight="1" x14ac:dyDescent="0.55000000000000004">
      <c r="D364" s="2"/>
      <c r="E364" s="2"/>
    </row>
    <row r="365" spans="4:5" ht="14.25" customHeight="1" x14ac:dyDescent="0.55000000000000004">
      <c r="D365" s="2"/>
      <c r="E365" s="2"/>
    </row>
    <row r="366" spans="4:5" ht="14.25" customHeight="1" x14ac:dyDescent="0.55000000000000004">
      <c r="D366" s="2"/>
      <c r="E366" s="2"/>
    </row>
    <row r="367" spans="4:5" ht="14.25" customHeight="1" x14ac:dyDescent="0.55000000000000004">
      <c r="D367" s="2"/>
      <c r="E367" s="2"/>
    </row>
    <row r="368" spans="4:5" ht="14.25" customHeight="1" x14ac:dyDescent="0.55000000000000004">
      <c r="D368" s="2"/>
      <c r="E368" s="2"/>
    </row>
    <row r="369" spans="4:5" ht="14.25" customHeight="1" x14ac:dyDescent="0.55000000000000004">
      <c r="D369" s="2"/>
      <c r="E369" s="2"/>
    </row>
    <row r="370" spans="4:5" ht="14.25" customHeight="1" x14ac:dyDescent="0.55000000000000004">
      <c r="D370" s="2"/>
      <c r="E370" s="2"/>
    </row>
    <row r="371" spans="4:5" ht="14.25" customHeight="1" x14ac:dyDescent="0.55000000000000004">
      <c r="D371" s="2"/>
      <c r="E371" s="2"/>
    </row>
    <row r="372" spans="4:5" ht="14.25" customHeight="1" x14ac:dyDescent="0.55000000000000004">
      <c r="D372" s="2"/>
      <c r="E372" s="2"/>
    </row>
    <row r="373" spans="4:5" ht="14.25" customHeight="1" x14ac:dyDescent="0.55000000000000004">
      <c r="D373" s="2"/>
      <c r="E373" s="2"/>
    </row>
    <row r="374" spans="4:5" ht="14.25" customHeight="1" x14ac:dyDescent="0.55000000000000004">
      <c r="D374" s="2"/>
      <c r="E374" s="2"/>
    </row>
    <row r="375" spans="4:5" ht="14.25" customHeight="1" x14ac:dyDescent="0.55000000000000004">
      <c r="D375" s="2"/>
      <c r="E375" s="2"/>
    </row>
    <row r="376" spans="4:5" ht="14.25" customHeight="1" x14ac:dyDescent="0.55000000000000004">
      <c r="D376" s="2"/>
      <c r="E376" s="2"/>
    </row>
    <row r="377" spans="4:5" ht="14.25" customHeight="1" x14ac:dyDescent="0.55000000000000004">
      <c r="D377" s="2"/>
      <c r="E377" s="2"/>
    </row>
    <row r="378" spans="4:5" ht="14.25" customHeight="1" x14ac:dyDescent="0.55000000000000004">
      <c r="D378" s="2"/>
      <c r="E378" s="2"/>
    </row>
    <row r="379" spans="4:5" ht="14.25" customHeight="1" x14ac:dyDescent="0.55000000000000004">
      <c r="D379" s="2"/>
      <c r="E379" s="2"/>
    </row>
    <row r="380" spans="4:5" ht="14.25" customHeight="1" x14ac:dyDescent="0.55000000000000004">
      <c r="D380" s="2"/>
      <c r="E380" s="2"/>
    </row>
    <row r="381" spans="4:5" ht="14.25" customHeight="1" x14ac:dyDescent="0.55000000000000004">
      <c r="D381" s="2"/>
      <c r="E381" s="2"/>
    </row>
    <row r="382" spans="4:5" ht="14.25" customHeight="1" x14ac:dyDescent="0.55000000000000004">
      <c r="D382" s="2"/>
      <c r="E382" s="2"/>
    </row>
    <row r="383" spans="4:5" ht="14.25" customHeight="1" x14ac:dyDescent="0.55000000000000004">
      <c r="D383" s="2"/>
      <c r="E383" s="2"/>
    </row>
    <row r="384" spans="4:5" ht="14.25" customHeight="1" x14ac:dyDescent="0.55000000000000004">
      <c r="D384" s="2"/>
      <c r="E384" s="2"/>
    </row>
    <row r="385" spans="4:5" ht="14.25" customHeight="1" x14ac:dyDescent="0.55000000000000004">
      <c r="D385" s="2"/>
      <c r="E385" s="2"/>
    </row>
    <row r="386" spans="4:5" ht="14.25" customHeight="1" x14ac:dyDescent="0.55000000000000004">
      <c r="D386" s="2"/>
      <c r="E386" s="2"/>
    </row>
    <row r="387" spans="4:5" ht="14.25" customHeight="1" x14ac:dyDescent="0.55000000000000004">
      <c r="D387" s="2"/>
      <c r="E387" s="2"/>
    </row>
    <row r="388" spans="4:5" ht="14.25" customHeight="1" x14ac:dyDescent="0.55000000000000004">
      <c r="D388" s="2"/>
      <c r="E388" s="2"/>
    </row>
    <row r="389" spans="4:5" ht="14.25" customHeight="1" x14ac:dyDescent="0.55000000000000004">
      <c r="D389" s="2"/>
      <c r="E389" s="2"/>
    </row>
    <row r="390" spans="4:5" ht="14.25" customHeight="1" x14ac:dyDescent="0.55000000000000004">
      <c r="D390" s="2"/>
      <c r="E390" s="2"/>
    </row>
    <row r="391" spans="4:5" ht="14.25" customHeight="1" x14ac:dyDescent="0.55000000000000004">
      <c r="D391" s="2"/>
      <c r="E391" s="2"/>
    </row>
    <row r="392" spans="4:5" ht="14.25" customHeight="1" x14ac:dyDescent="0.55000000000000004">
      <c r="D392" s="2"/>
      <c r="E392" s="2"/>
    </row>
    <row r="393" spans="4:5" ht="14.25" customHeight="1" x14ac:dyDescent="0.55000000000000004">
      <c r="D393" s="2"/>
      <c r="E393" s="2"/>
    </row>
    <row r="394" spans="4:5" ht="14.25" customHeight="1" x14ac:dyDescent="0.55000000000000004">
      <c r="D394" s="2"/>
      <c r="E394" s="2"/>
    </row>
    <row r="395" spans="4:5" ht="14.25" customHeight="1" x14ac:dyDescent="0.55000000000000004">
      <c r="D395" s="2"/>
      <c r="E395" s="2"/>
    </row>
    <row r="396" spans="4:5" ht="14.25" customHeight="1" x14ac:dyDescent="0.55000000000000004">
      <c r="D396" s="2"/>
      <c r="E396" s="2"/>
    </row>
    <row r="397" spans="4:5" ht="14.25" customHeight="1" x14ac:dyDescent="0.55000000000000004">
      <c r="D397" s="2"/>
      <c r="E397" s="2"/>
    </row>
    <row r="398" spans="4:5" ht="14.25" customHeight="1" x14ac:dyDescent="0.55000000000000004">
      <c r="D398" s="2"/>
      <c r="E398" s="2"/>
    </row>
    <row r="399" spans="4:5" ht="14.25" customHeight="1" x14ac:dyDescent="0.55000000000000004">
      <c r="D399" s="2"/>
      <c r="E399" s="2"/>
    </row>
    <row r="400" spans="4:5" ht="14.25" customHeight="1" x14ac:dyDescent="0.55000000000000004">
      <c r="D400" s="2"/>
      <c r="E400" s="2"/>
    </row>
    <row r="401" spans="4:5" ht="14.25" customHeight="1" x14ac:dyDescent="0.55000000000000004">
      <c r="D401" s="2"/>
      <c r="E401" s="2"/>
    </row>
    <row r="402" spans="4:5" ht="14.25" customHeight="1" x14ac:dyDescent="0.55000000000000004">
      <c r="D402" s="2"/>
      <c r="E402" s="2"/>
    </row>
    <row r="403" spans="4:5" ht="14.25" customHeight="1" x14ac:dyDescent="0.55000000000000004">
      <c r="D403" s="2"/>
      <c r="E403" s="2"/>
    </row>
    <row r="404" spans="4:5" ht="14.25" customHeight="1" x14ac:dyDescent="0.55000000000000004">
      <c r="D404" s="2"/>
      <c r="E404" s="2"/>
    </row>
    <row r="405" spans="4:5" ht="14.25" customHeight="1" x14ac:dyDescent="0.55000000000000004">
      <c r="D405" s="2"/>
      <c r="E405" s="2"/>
    </row>
    <row r="406" spans="4:5" ht="14.25" customHeight="1" x14ac:dyDescent="0.55000000000000004">
      <c r="D406" s="2"/>
      <c r="E406" s="2"/>
    </row>
    <row r="407" spans="4:5" ht="14.25" customHeight="1" x14ac:dyDescent="0.55000000000000004">
      <c r="D407" s="2"/>
      <c r="E407" s="2"/>
    </row>
    <row r="408" spans="4:5" ht="14.25" customHeight="1" x14ac:dyDescent="0.55000000000000004">
      <c r="D408" s="2"/>
      <c r="E408" s="2"/>
    </row>
    <row r="409" spans="4:5" ht="14.25" customHeight="1" x14ac:dyDescent="0.55000000000000004">
      <c r="D409" s="2"/>
      <c r="E409" s="2"/>
    </row>
    <row r="410" spans="4:5" ht="14.25" customHeight="1" x14ac:dyDescent="0.55000000000000004">
      <c r="D410" s="2"/>
      <c r="E410" s="2"/>
    </row>
    <row r="411" spans="4:5" ht="14.25" customHeight="1" x14ac:dyDescent="0.55000000000000004">
      <c r="D411" s="2"/>
      <c r="E411" s="2"/>
    </row>
    <row r="412" spans="4:5" ht="14.25" customHeight="1" x14ac:dyDescent="0.55000000000000004">
      <c r="D412" s="2"/>
      <c r="E412" s="2"/>
    </row>
    <row r="413" spans="4:5" ht="14.25" customHeight="1" x14ac:dyDescent="0.55000000000000004">
      <c r="D413" s="2"/>
      <c r="E413" s="2"/>
    </row>
    <row r="414" spans="4:5" ht="14.25" customHeight="1" x14ac:dyDescent="0.55000000000000004">
      <c r="D414" s="2"/>
      <c r="E414" s="2"/>
    </row>
    <row r="415" spans="4:5" ht="14.25" customHeight="1" x14ac:dyDescent="0.55000000000000004">
      <c r="D415" s="2"/>
      <c r="E415" s="2"/>
    </row>
    <row r="416" spans="4:5" ht="14.25" customHeight="1" x14ac:dyDescent="0.55000000000000004">
      <c r="D416" s="2"/>
      <c r="E416" s="2"/>
    </row>
    <row r="417" spans="4:5" ht="14.25" customHeight="1" x14ac:dyDescent="0.55000000000000004">
      <c r="D417" s="2"/>
      <c r="E417" s="2"/>
    </row>
    <row r="418" spans="4:5" ht="14.25" customHeight="1" x14ac:dyDescent="0.55000000000000004">
      <c r="D418" s="2"/>
      <c r="E418" s="2"/>
    </row>
    <row r="419" spans="4:5" ht="14.25" customHeight="1" x14ac:dyDescent="0.55000000000000004">
      <c r="D419" s="2"/>
      <c r="E419" s="2"/>
    </row>
    <row r="420" spans="4:5" ht="14.25" customHeight="1" x14ac:dyDescent="0.55000000000000004">
      <c r="D420" s="2"/>
      <c r="E420" s="2"/>
    </row>
    <row r="421" spans="4:5" ht="14.25" customHeight="1" x14ac:dyDescent="0.55000000000000004">
      <c r="D421" s="2"/>
      <c r="E421" s="2"/>
    </row>
    <row r="422" spans="4:5" ht="14.25" customHeight="1" x14ac:dyDescent="0.55000000000000004">
      <c r="D422" s="2"/>
      <c r="E422" s="2"/>
    </row>
    <row r="423" spans="4:5" ht="14.25" customHeight="1" x14ac:dyDescent="0.55000000000000004">
      <c r="D423" s="2"/>
      <c r="E423" s="2"/>
    </row>
    <row r="424" spans="4:5" ht="14.25" customHeight="1" x14ac:dyDescent="0.55000000000000004">
      <c r="D424" s="2"/>
      <c r="E424" s="2"/>
    </row>
    <row r="425" spans="4:5" ht="14.25" customHeight="1" x14ac:dyDescent="0.55000000000000004">
      <c r="D425" s="2"/>
      <c r="E425" s="2"/>
    </row>
    <row r="426" spans="4:5" ht="14.25" customHeight="1" x14ac:dyDescent="0.55000000000000004">
      <c r="D426" s="2"/>
      <c r="E426" s="2"/>
    </row>
    <row r="427" spans="4:5" ht="14.25" customHeight="1" x14ac:dyDescent="0.55000000000000004">
      <c r="D427" s="2"/>
      <c r="E427" s="2"/>
    </row>
    <row r="428" spans="4:5" ht="14.25" customHeight="1" x14ac:dyDescent="0.55000000000000004">
      <c r="D428" s="2"/>
      <c r="E428" s="2"/>
    </row>
    <row r="429" spans="4:5" ht="14.25" customHeight="1" x14ac:dyDescent="0.55000000000000004">
      <c r="D429" s="2"/>
      <c r="E429" s="2"/>
    </row>
    <row r="430" spans="4:5" ht="14.25" customHeight="1" x14ac:dyDescent="0.55000000000000004">
      <c r="D430" s="2"/>
      <c r="E430" s="2"/>
    </row>
    <row r="431" spans="4:5" ht="14.25" customHeight="1" x14ac:dyDescent="0.55000000000000004">
      <c r="D431" s="2"/>
      <c r="E431" s="2"/>
    </row>
    <row r="432" spans="4:5" ht="14.25" customHeight="1" x14ac:dyDescent="0.55000000000000004">
      <c r="D432" s="2"/>
      <c r="E432" s="2"/>
    </row>
    <row r="433" spans="4:5" ht="14.25" customHeight="1" x14ac:dyDescent="0.55000000000000004">
      <c r="D433" s="2"/>
      <c r="E433" s="2"/>
    </row>
    <row r="434" spans="4:5" ht="14.25" customHeight="1" x14ac:dyDescent="0.55000000000000004">
      <c r="D434" s="2"/>
      <c r="E434" s="2"/>
    </row>
    <row r="435" spans="4:5" ht="14.25" customHeight="1" x14ac:dyDescent="0.55000000000000004">
      <c r="D435" s="2"/>
      <c r="E435" s="2"/>
    </row>
    <row r="436" spans="4:5" ht="14.25" customHeight="1" x14ac:dyDescent="0.55000000000000004">
      <c r="D436" s="2"/>
      <c r="E436" s="2"/>
    </row>
    <row r="437" spans="4:5" ht="14.25" customHeight="1" x14ac:dyDescent="0.55000000000000004">
      <c r="D437" s="2"/>
      <c r="E437" s="2"/>
    </row>
    <row r="438" spans="4:5" ht="14.25" customHeight="1" x14ac:dyDescent="0.55000000000000004">
      <c r="D438" s="2"/>
      <c r="E438" s="2"/>
    </row>
    <row r="439" spans="4:5" ht="14.25" customHeight="1" x14ac:dyDescent="0.55000000000000004">
      <c r="D439" s="2"/>
      <c r="E439" s="2"/>
    </row>
    <row r="440" spans="4:5" ht="14.25" customHeight="1" x14ac:dyDescent="0.55000000000000004">
      <c r="D440" s="2"/>
      <c r="E440" s="2"/>
    </row>
    <row r="441" spans="4:5" ht="14.25" customHeight="1" x14ac:dyDescent="0.55000000000000004">
      <c r="D441" s="2"/>
      <c r="E441" s="2"/>
    </row>
    <row r="442" spans="4:5" ht="14.25" customHeight="1" x14ac:dyDescent="0.55000000000000004">
      <c r="D442" s="2"/>
      <c r="E442" s="2"/>
    </row>
    <row r="443" spans="4:5" ht="14.25" customHeight="1" x14ac:dyDescent="0.55000000000000004">
      <c r="D443" s="2"/>
      <c r="E443" s="2"/>
    </row>
    <row r="444" spans="4:5" ht="14.25" customHeight="1" x14ac:dyDescent="0.55000000000000004">
      <c r="D444" s="2"/>
      <c r="E444" s="2"/>
    </row>
    <row r="445" spans="4:5" ht="14.25" customHeight="1" x14ac:dyDescent="0.55000000000000004">
      <c r="D445" s="2"/>
      <c r="E445" s="2"/>
    </row>
    <row r="446" spans="4:5" ht="14.25" customHeight="1" x14ac:dyDescent="0.55000000000000004">
      <c r="D446" s="2"/>
      <c r="E446" s="2"/>
    </row>
    <row r="447" spans="4:5" ht="14.25" customHeight="1" x14ac:dyDescent="0.55000000000000004">
      <c r="D447" s="2"/>
      <c r="E447" s="2"/>
    </row>
    <row r="448" spans="4:5" ht="14.25" customHeight="1" x14ac:dyDescent="0.55000000000000004">
      <c r="D448" s="2"/>
      <c r="E448" s="2"/>
    </row>
    <row r="449" spans="4:5" ht="14.25" customHeight="1" x14ac:dyDescent="0.55000000000000004">
      <c r="D449" s="2"/>
      <c r="E449" s="2"/>
    </row>
    <row r="450" spans="4:5" ht="14.25" customHeight="1" x14ac:dyDescent="0.55000000000000004">
      <c r="D450" s="2"/>
      <c r="E450" s="2"/>
    </row>
    <row r="451" spans="4:5" ht="14.25" customHeight="1" x14ac:dyDescent="0.55000000000000004">
      <c r="D451" s="2"/>
      <c r="E451" s="2"/>
    </row>
    <row r="452" spans="4:5" ht="14.25" customHeight="1" x14ac:dyDescent="0.55000000000000004">
      <c r="D452" s="2"/>
      <c r="E452" s="2"/>
    </row>
    <row r="453" spans="4:5" ht="14.25" customHeight="1" x14ac:dyDescent="0.55000000000000004">
      <c r="D453" s="2"/>
      <c r="E453" s="2"/>
    </row>
    <row r="454" spans="4:5" ht="14.25" customHeight="1" x14ac:dyDescent="0.55000000000000004">
      <c r="D454" s="2"/>
      <c r="E454" s="2"/>
    </row>
    <row r="455" spans="4:5" ht="14.25" customHeight="1" x14ac:dyDescent="0.55000000000000004">
      <c r="D455" s="2"/>
      <c r="E455" s="2"/>
    </row>
    <row r="456" spans="4:5" ht="14.25" customHeight="1" x14ac:dyDescent="0.55000000000000004">
      <c r="D456" s="2"/>
      <c r="E456" s="2"/>
    </row>
    <row r="457" spans="4:5" ht="14.25" customHeight="1" x14ac:dyDescent="0.55000000000000004">
      <c r="D457" s="2"/>
      <c r="E457" s="2"/>
    </row>
    <row r="458" spans="4:5" ht="14.25" customHeight="1" x14ac:dyDescent="0.55000000000000004">
      <c r="D458" s="2"/>
      <c r="E458" s="2"/>
    </row>
    <row r="459" spans="4:5" ht="14.25" customHeight="1" x14ac:dyDescent="0.55000000000000004">
      <c r="D459" s="2"/>
      <c r="E459" s="2"/>
    </row>
    <row r="460" spans="4:5" ht="14.25" customHeight="1" x14ac:dyDescent="0.55000000000000004">
      <c r="D460" s="2"/>
      <c r="E460" s="2"/>
    </row>
    <row r="461" spans="4:5" ht="14.25" customHeight="1" x14ac:dyDescent="0.55000000000000004">
      <c r="D461" s="2"/>
      <c r="E461" s="2"/>
    </row>
    <row r="462" spans="4:5" ht="14.25" customHeight="1" x14ac:dyDescent="0.55000000000000004">
      <c r="D462" s="2"/>
      <c r="E462" s="2"/>
    </row>
    <row r="463" spans="4:5" ht="14.25" customHeight="1" x14ac:dyDescent="0.55000000000000004">
      <c r="D463" s="2"/>
      <c r="E463" s="2"/>
    </row>
    <row r="464" spans="4:5" ht="14.25" customHeight="1" x14ac:dyDescent="0.55000000000000004">
      <c r="D464" s="2"/>
      <c r="E464" s="2"/>
    </row>
    <row r="465" spans="4:5" ht="14.25" customHeight="1" x14ac:dyDescent="0.55000000000000004">
      <c r="D465" s="2"/>
      <c r="E465" s="2"/>
    </row>
    <row r="466" spans="4:5" ht="14.25" customHeight="1" x14ac:dyDescent="0.55000000000000004">
      <c r="D466" s="2"/>
      <c r="E466" s="2"/>
    </row>
    <row r="467" spans="4:5" ht="14.25" customHeight="1" x14ac:dyDescent="0.55000000000000004">
      <c r="D467" s="2"/>
      <c r="E467" s="2"/>
    </row>
    <row r="468" spans="4:5" ht="14.25" customHeight="1" x14ac:dyDescent="0.55000000000000004">
      <c r="D468" s="2"/>
      <c r="E468" s="2"/>
    </row>
    <row r="469" spans="4:5" ht="14.25" customHeight="1" x14ac:dyDescent="0.55000000000000004">
      <c r="D469" s="2"/>
      <c r="E469" s="2"/>
    </row>
    <row r="470" spans="4:5" ht="14.25" customHeight="1" x14ac:dyDescent="0.55000000000000004">
      <c r="D470" s="2"/>
      <c r="E470" s="2"/>
    </row>
    <row r="471" spans="4:5" ht="14.25" customHeight="1" x14ac:dyDescent="0.55000000000000004">
      <c r="D471" s="2"/>
      <c r="E471" s="2"/>
    </row>
    <row r="472" spans="4:5" ht="14.25" customHeight="1" x14ac:dyDescent="0.55000000000000004">
      <c r="D472" s="2"/>
      <c r="E472" s="2"/>
    </row>
    <row r="473" spans="4:5" ht="14.25" customHeight="1" x14ac:dyDescent="0.55000000000000004">
      <c r="D473" s="2"/>
      <c r="E473" s="2"/>
    </row>
    <row r="474" spans="4:5" ht="14.25" customHeight="1" x14ac:dyDescent="0.55000000000000004">
      <c r="D474" s="2"/>
      <c r="E474" s="2"/>
    </row>
    <row r="475" spans="4:5" ht="14.25" customHeight="1" x14ac:dyDescent="0.55000000000000004">
      <c r="D475" s="2"/>
      <c r="E475" s="2"/>
    </row>
    <row r="476" spans="4:5" ht="14.25" customHeight="1" x14ac:dyDescent="0.55000000000000004">
      <c r="D476" s="2"/>
      <c r="E476" s="2"/>
    </row>
    <row r="477" spans="4:5" ht="14.25" customHeight="1" x14ac:dyDescent="0.55000000000000004">
      <c r="D477" s="2"/>
      <c r="E477" s="2"/>
    </row>
    <row r="478" spans="4:5" ht="14.25" customHeight="1" x14ac:dyDescent="0.55000000000000004">
      <c r="D478" s="2"/>
      <c r="E478" s="2"/>
    </row>
    <row r="479" spans="4:5" ht="14.25" customHeight="1" x14ac:dyDescent="0.55000000000000004">
      <c r="D479" s="2"/>
      <c r="E479" s="2"/>
    </row>
    <row r="480" spans="4:5" ht="14.25" customHeight="1" x14ac:dyDescent="0.55000000000000004">
      <c r="D480" s="2"/>
      <c r="E480" s="2"/>
    </row>
    <row r="481" spans="4:5" ht="14.25" customHeight="1" x14ac:dyDescent="0.55000000000000004">
      <c r="D481" s="2"/>
      <c r="E481" s="2"/>
    </row>
    <row r="482" spans="4:5" ht="14.25" customHeight="1" x14ac:dyDescent="0.55000000000000004">
      <c r="D482" s="2"/>
      <c r="E482" s="2"/>
    </row>
    <row r="483" spans="4:5" ht="14.25" customHeight="1" x14ac:dyDescent="0.55000000000000004">
      <c r="D483" s="2"/>
      <c r="E483" s="2"/>
    </row>
    <row r="484" spans="4:5" ht="14.25" customHeight="1" x14ac:dyDescent="0.55000000000000004">
      <c r="D484" s="2"/>
      <c r="E484" s="2"/>
    </row>
    <row r="485" spans="4:5" ht="14.25" customHeight="1" x14ac:dyDescent="0.55000000000000004">
      <c r="D485" s="2"/>
      <c r="E485" s="2"/>
    </row>
    <row r="486" spans="4:5" ht="14.25" customHeight="1" x14ac:dyDescent="0.55000000000000004">
      <c r="D486" s="2"/>
      <c r="E486" s="2"/>
    </row>
    <row r="487" spans="4:5" ht="14.25" customHeight="1" x14ac:dyDescent="0.55000000000000004">
      <c r="D487" s="2"/>
      <c r="E487" s="2"/>
    </row>
    <row r="488" spans="4:5" ht="14.25" customHeight="1" x14ac:dyDescent="0.55000000000000004">
      <c r="D488" s="2"/>
      <c r="E488" s="2"/>
    </row>
    <row r="489" spans="4:5" ht="14.25" customHeight="1" x14ac:dyDescent="0.55000000000000004">
      <c r="D489" s="2"/>
      <c r="E489" s="2"/>
    </row>
    <row r="490" spans="4:5" ht="14.25" customHeight="1" x14ac:dyDescent="0.55000000000000004">
      <c r="D490" s="2"/>
      <c r="E490" s="2"/>
    </row>
    <row r="491" spans="4:5" ht="14.25" customHeight="1" x14ac:dyDescent="0.55000000000000004">
      <c r="D491" s="2"/>
      <c r="E491" s="2"/>
    </row>
    <row r="492" spans="4:5" ht="14.25" customHeight="1" x14ac:dyDescent="0.55000000000000004">
      <c r="D492" s="2"/>
      <c r="E492" s="2"/>
    </row>
    <row r="493" spans="4:5" ht="14.25" customHeight="1" x14ac:dyDescent="0.55000000000000004">
      <c r="D493" s="2"/>
      <c r="E493" s="2"/>
    </row>
    <row r="494" spans="4:5" ht="14.25" customHeight="1" x14ac:dyDescent="0.55000000000000004">
      <c r="D494" s="2"/>
      <c r="E494" s="2"/>
    </row>
    <row r="495" spans="4:5" ht="14.25" customHeight="1" x14ac:dyDescent="0.55000000000000004">
      <c r="D495" s="2"/>
      <c r="E495" s="2"/>
    </row>
    <row r="496" spans="4:5" ht="14.25" customHeight="1" x14ac:dyDescent="0.55000000000000004">
      <c r="D496" s="2"/>
      <c r="E496" s="2"/>
    </row>
    <row r="497" spans="4:5" ht="14.25" customHeight="1" x14ac:dyDescent="0.55000000000000004">
      <c r="D497" s="2"/>
      <c r="E497" s="2"/>
    </row>
    <row r="498" spans="4:5" ht="14.25" customHeight="1" x14ac:dyDescent="0.55000000000000004">
      <c r="D498" s="2"/>
      <c r="E498" s="2"/>
    </row>
    <row r="499" spans="4:5" ht="14.25" customHeight="1" x14ac:dyDescent="0.55000000000000004">
      <c r="D499" s="2"/>
      <c r="E499" s="2"/>
    </row>
    <row r="500" spans="4:5" ht="14.25" customHeight="1" x14ac:dyDescent="0.55000000000000004">
      <c r="D500" s="2"/>
      <c r="E500" s="2"/>
    </row>
    <row r="501" spans="4:5" ht="14.25" customHeight="1" x14ac:dyDescent="0.55000000000000004">
      <c r="D501" s="2"/>
      <c r="E501" s="2"/>
    </row>
    <row r="502" spans="4:5" ht="14.25" customHeight="1" x14ac:dyDescent="0.55000000000000004">
      <c r="D502" s="2"/>
      <c r="E502" s="2"/>
    </row>
    <row r="503" spans="4:5" ht="14.25" customHeight="1" x14ac:dyDescent="0.55000000000000004">
      <c r="D503" s="2"/>
      <c r="E503" s="2"/>
    </row>
    <row r="504" spans="4:5" ht="14.25" customHeight="1" x14ac:dyDescent="0.55000000000000004">
      <c r="D504" s="2"/>
      <c r="E504" s="2"/>
    </row>
    <row r="505" spans="4:5" ht="14.25" customHeight="1" x14ac:dyDescent="0.55000000000000004">
      <c r="D505" s="2"/>
      <c r="E505" s="2"/>
    </row>
    <row r="506" spans="4:5" ht="14.25" customHeight="1" x14ac:dyDescent="0.55000000000000004">
      <c r="D506" s="2"/>
      <c r="E506" s="2"/>
    </row>
    <row r="507" spans="4:5" ht="14.25" customHeight="1" x14ac:dyDescent="0.55000000000000004">
      <c r="D507" s="2"/>
      <c r="E507" s="2"/>
    </row>
    <row r="508" spans="4:5" ht="14.25" customHeight="1" x14ac:dyDescent="0.55000000000000004">
      <c r="D508" s="2"/>
      <c r="E508" s="2"/>
    </row>
    <row r="509" spans="4:5" ht="14.25" customHeight="1" x14ac:dyDescent="0.55000000000000004">
      <c r="D509" s="2"/>
      <c r="E509" s="2"/>
    </row>
    <row r="510" spans="4:5" ht="14.25" customHeight="1" x14ac:dyDescent="0.55000000000000004">
      <c r="D510" s="2"/>
      <c r="E510" s="2"/>
    </row>
    <row r="511" spans="4:5" ht="14.25" customHeight="1" x14ac:dyDescent="0.55000000000000004">
      <c r="D511" s="2"/>
      <c r="E511" s="2"/>
    </row>
    <row r="512" spans="4:5" ht="14.25" customHeight="1" x14ac:dyDescent="0.55000000000000004">
      <c r="D512" s="2"/>
      <c r="E512" s="2"/>
    </row>
    <row r="513" spans="4:5" ht="14.25" customHeight="1" x14ac:dyDescent="0.55000000000000004">
      <c r="D513" s="2"/>
      <c r="E513" s="2"/>
    </row>
    <row r="514" spans="4:5" ht="14.25" customHeight="1" x14ac:dyDescent="0.55000000000000004">
      <c r="D514" s="2"/>
      <c r="E514" s="2"/>
    </row>
    <row r="515" spans="4:5" ht="14.25" customHeight="1" x14ac:dyDescent="0.55000000000000004">
      <c r="D515" s="2"/>
      <c r="E515" s="2"/>
    </row>
    <row r="516" spans="4:5" ht="14.25" customHeight="1" x14ac:dyDescent="0.55000000000000004">
      <c r="D516" s="2"/>
      <c r="E516" s="2"/>
    </row>
    <row r="517" spans="4:5" ht="14.25" customHeight="1" x14ac:dyDescent="0.55000000000000004">
      <c r="D517" s="2"/>
      <c r="E517" s="2"/>
    </row>
    <row r="518" spans="4:5" ht="14.25" customHeight="1" x14ac:dyDescent="0.55000000000000004">
      <c r="D518" s="2"/>
      <c r="E518" s="2"/>
    </row>
    <row r="519" spans="4:5" ht="14.25" customHeight="1" x14ac:dyDescent="0.55000000000000004">
      <c r="D519" s="2"/>
      <c r="E519" s="2"/>
    </row>
    <row r="520" spans="4:5" ht="14.25" customHeight="1" x14ac:dyDescent="0.55000000000000004">
      <c r="D520" s="2"/>
      <c r="E520" s="2"/>
    </row>
    <row r="521" spans="4:5" ht="14.25" customHeight="1" x14ac:dyDescent="0.55000000000000004">
      <c r="D521" s="2"/>
      <c r="E521" s="2"/>
    </row>
    <row r="522" spans="4:5" ht="14.25" customHeight="1" x14ac:dyDescent="0.55000000000000004">
      <c r="D522" s="2"/>
      <c r="E522" s="2"/>
    </row>
    <row r="523" spans="4:5" ht="14.25" customHeight="1" x14ac:dyDescent="0.55000000000000004">
      <c r="D523" s="2"/>
      <c r="E523" s="2"/>
    </row>
    <row r="524" spans="4:5" ht="14.25" customHeight="1" x14ac:dyDescent="0.55000000000000004">
      <c r="D524" s="2"/>
      <c r="E524" s="2"/>
    </row>
    <row r="525" spans="4:5" ht="14.25" customHeight="1" x14ac:dyDescent="0.55000000000000004">
      <c r="D525" s="2"/>
      <c r="E525" s="2"/>
    </row>
    <row r="526" spans="4:5" ht="14.25" customHeight="1" x14ac:dyDescent="0.55000000000000004">
      <c r="D526" s="2"/>
      <c r="E526" s="2"/>
    </row>
    <row r="527" spans="4:5" ht="14.25" customHeight="1" x14ac:dyDescent="0.55000000000000004">
      <c r="D527" s="2"/>
      <c r="E527" s="2"/>
    </row>
    <row r="528" spans="4:5" ht="14.25" customHeight="1" x14ac:dyDescent="0.55000000000000004">
      <c r="D528" s="2"/>
      <c r="E528" s="2"/>
    </row>
    <row r="529" spans="4:5" ht="14.25" customHeight="1" x14ac:dyDescent="0.55000000000000004">
      <c r="D529" s="2"/>
      <c r="E529" s="2"/>
    </row>
    <row r="530" spans="4:5" ht="14.25" customHeight="1" x14ac:dyDescent="0.55000000000000004">
      <c r="D530" s="2"/>
      <c r="E530" s="2"/>
    </row>
    <row r="531" spans="4:5" ht="14.25" customHeight="1" x14ac:dyDescent="0.55000000000000004">
      <c r="D531" s="2"/>
      <c r="E531" s="2"/>
    </row>
    <row r="532" spans="4:5" ht="14.25" customHeight="1" x14ac:dyDescent="0.55000000000000004">
      <c r="D532" s="2"/>
      <c r="E532" s="2"/>
    </row>
    <row r="533" spans="4:5" ht="14.25" customHeight="1" x14ac:dyDescent="0.55000000000000004">
      <c r="D533" s="2"/>
      <c r="E533" s="2"/>
    </row>
    <row r="534" spans="4:5" ht="14.25" customHeight="1" x14ac:dyDescent="0.55000000000000004">
      <c r="D534" s="2"/>
      <c r="E534" s="2"/>
    </row>
    <row r="535" spans="4:5" ht="14.25" customHeight="1" x14ac:dyDescent="0.55000000000000004">
      <c r="D535" s="2"/>
      <c r="E535" s="2"/>
    </row>
    <row r="536" spans="4:5" ht="14.25" customHeight="1" x14ac:dyDescent="0.55000000000000004">
      <c r="D536" s="2"/>
      <c r="E536" s="2"/>
    </row>
    <row r="537" spans="4:5" ht="14.25" customHeight="1" x14ac:dyDescent="0.55000000000000004">
      <c r="D537" s="2"/>
      <c r="E537" s="2"/>
    </row>
    <row r="538" spans="4:5" ht="14.25" customHeight="1" x14ac:dyDescent="0.55000000000000004">
      <c r="D538" s="2"/>
      <c r="E538" s="2"/>
    </row>
    <row r="539" spans="4:5" ht="14.25" customHeight="1" x14ac:dyDescent="0.55000000000000004">
      <c r="D539" s="2"/>
      <c r="E539" s="2"/>
    </row>
    <row r="540" spans="4:5" ht="14.25" customHeight="1" x14ac:dyDescent="0.55000000000000004">
      <c r="D540" s="2"/>
      <c r="E540" s="2"/>
    </row>
    <row r="541" spans="4:5" ht="14.25" customHeight="1" x14ac:dyDescent="0.55000000000000004">
      <c r="D541" s="2"/>
      <c r="E541" s="2"/>
    </row>
    <row r="542" spans="4:5" ht="14.25" customHeight="1" x14ac:dyDescent="0.55000000000000004">
      <c r="D542" s="2"/>
      <c r="E542" s="2"/>
    </row>
    <row r="543" spans="4:5" ht="14.25" customHeight="1" x14ac:dyDescent="0.55000000000000004">
      <c r="D543" s="2"/>
      <c r="E543" s="2"/>
    </row>
    <row r="544" spans="4:5" ht="14.25" customHeight="1" x14ac:dyDescent="0.55000000000000004">
      <c r="D544" s="2"/>
      <c r="E544" s="2"/>
    </row>
    <row r="545" spans="4:5" ht="14.25" customHeight="1" x14ac:dyDescent="0.55000000000000004">
      <c r="D545" s="2"/>
      <c r="E545" s="2"/>
    </row>
    <row r="546" spans="4:5" ht="14.25" customHeight="1" x14ac:dyDescent="0.55000000000000004">
      <c r="D546" s="2"/>
      <c r="E546" s="2"/>
    </row>
    <row r="547" spans="4:5" ht="14.25" customHeight="1" x14ac:dyDescent="0.55000000000000004">
      <c r="D547" s="2"/>
      <c r="E547" s="2"/>
    </row>
    <row r="548" spans="4:5" ht="14.25" customHeight="1" x14ac:dyDescent="0.55000000000000004">
      <c r="D548" s="2"/>
      <c r="E548" s="2"/>
    </row>
    <row r="549" spans="4:5" ht="14.25" customHeight="1" x14ac:dyDescent="0.55000000000000004">
      <c r="D549" s="2"/>
      <c r="E549" s="2"/>
    </row>
    <row r="550" spans="4:5" ht="14.25" customHeight="1" x14ac:dyDescent="0.55000000000000004">
      <c r="D550" s="2"/>
      <c r="E550" s="2"/>
    </row>
    <row r="551" spans="4:5" ht="14.25" customHeight="1" x14ac:dyDescent="0.55000000000000004">
      <c r="D551" s="2"/>
      <c r="E551" s="2"/>
    </row>
    <row r="552" spans="4:5" ht="14.25" customHeight="1" x14ac:dyDescent="0.55000000000000004">
      <c r="D552" s="2"/>
      <c r="E552" s="2"/>
    </row>
    <row r="553" spans="4:5" ht="14.25" customHeight="1" x14ac:dyDescent="0.55000000000000004">
      <c r="D553" s="2"/>
      <c r="E553" s="2"/>
    </row>
    <row r="554" spans="4:5" ht="14.25" customHeight="1" x14ac:dyDescent="0.55000000000000004">
      <c r="D554" s="2"/>
      <c r="E554" s="2"/>
    </row>
    <row r="555" spans="4:5" ht="14.25" customHeight="1" x14ac:dyDescent="0.55000000000000004">
      <c r="D555" s="2"/>
      <c r="E555" s="2"/>
    </row>
    <row r="556" spans="4:5" ht="14.25" customHeight="1" x14ac:dyDescent="0.55000000000000004">
      <c r="D556" s="2"/>
      <c r="E556" s="2"/>
    </row>
    <row r="557" spans="4:5" ht="14.25" customHeight="1" x14ac:dyDescent="0.55000000000000004">
      <c r="D557" s="2"/>
      <c r="E557" s="2"/>
    </row>
    <row r="558" spans="4:5" ht="14.25" customHeight="1" x14ac:dyDescent="0.55000000000000004">
      <c r="D558" s="2"/>
      <c r="E558" s="2"/>
    </row>
    <row r="559" spans="4:5" ht="14.25" customHeight="1" x14ac:dyDescent="0.55000000000000004">
      <c r="D559" s="2"/>
      <c r="E559" s="2"/>
    </row>
    <row r="560" spans="4:5" ht="14.25" customHeight="1" x14ac:dyDescent="0.55000000000000004">
      <c r="D560" s="2"/>
      <c r="E560" s="2"/>
    </row>
    <row r="561" spans="4:5" ht="14.25" customHeight="1" x14ac:dyDescent="0.55000000000000004">
      <c r="D561" s="2"/>
      <c r="E561" s="2"/>
    </row>
    <row r="562" spans="4:5" ht="14.25" customHeight="1" x14ac:dyDescent="0.55000000000000004">
      <c r="D562" s="2"/>
      <c r="E562" s="2"/>
    </row>
    <row r="563" spans="4:5" ht="14.25" customHeight="1" x14ac:dyDescent="0.55000000000000004">
      <c r="D563" s="2"/>
      <c r="E563" s="2"/>
    </row>
    <row r="564" spans="4:5" ht="14.25" customHeight="1" x14ac:dyDescent="0.55000000000000004">
      <c r="D564" s="2"/>
      <c r="E564" s="2"/>
    </row>
    <row r="565" spans="4:5" ht="14.25" customHeight="1" x14ac:dyDescent="0.55000000000000004">
      <c r="D565" s="2"/>
      <c r="E565" s="2"/>
    </row>
    <row r="566" spans="4:5" ht="14.25" customHeight="1" x14ac:dyDescent="0.55000000000000004">
      <c r="D566" s="2"/>
      <c r="E566" s="2"/>
    </row>
    <row r="567" spans="4:5" ht="14.25" customHeight="1" x14ac:dyDescent="0.55000000000000004">
      <c r="D567" s="2"/>
      <c r="E567" s="2"/>
    </row>
    <row r="568" spans="4:5" ht="14.25" customHeight="1" x14ac:dyDescent="0.55000000000000004">
      <c r="D568" s="2"/>
      <c r="E568" s="2"/>
    </row>
    <row r="569" spans="4:5" ht="14.25" customHeight="1" x14ac:dyDescent="0.55000000000000004">
      <c r="D569" s="2"/>
      <c r="E569" s="2"/>
    </row>
    <row r="570" spans="4:5" ht="14.25" customHeight="1" x14ac:dyDescent="0.55000000000000004">
      <c r="D570" s="2"/>
      <c r="E570" s="2"/>
    </row>
    <row r="571" spans="4:5" ht="14.25" customHeight="1" x14ac:dyDescent="0.55000000000000004">
      <c r="D571" s="2"/>
      <c r="E571" s="2"/>
    </row>
    <row r="572" spans="4:5" ht="14.25" customHeight="1" x14ac:dyDescent="0.55000000000000004">
      <c r="D572" s="2"/>
      <c r="E572" s="2"/>
    </row>
    <row r="573" spans="4:5" ht="14.25" customHeight="1" x14ac:dyDescent="0.55000000000000004">
      <c r="D573" s="2"/>
      <c r="E573" s="2"/>
    </row>
    <row r="574" spans="4:5" ht="14.25" customHeight="1" x14ac:dyDescent="0.55000000000000004">
      <c r="D574" s="2"/>
      <c r="E574" s="2"/>
    </row>
    <row r="575" spans="4:5" ht="14.25" customHeight="1" x14ac:dyDescent="0.55000000000000004">
      <c r="D575" s="2"/>
      <c r="E575" s="2"/>
    </row>
    <row r="576" spans="4:5" ht="14.25" customHeight="1" x14ac:dyDescent="0.55000000000000004">
      <c r="D576" s="2"/>
      <c r="E576" s="2"/>
    </row>
    <row r="577" spans="4:5" ht="14.25" customHeight="1" x14ac:dyDescent="0.55000000000000004">
      <c r="D577" s="2"/>
      <c r="E577" s="2"/>
    </row>
    <row r="578" spans="4:5" ht="14.25" customHeight="1" x14ac:dyDescent="0.55000000000000004">
      <c r="D578" s="2"/>
      <c r="E578" s="2"/>
    </row>
    <row r="579" spans="4:5" ht="14.25" customHeight="1" x14ac:dyDescent="0.55000000000000004">
      <c r="D579" s="2"/>
      <c r="E579" s="2"/>
    </row>
    <row r="580" spans="4:5" ht="14.25" customHeight="1" x14ac:dyDescent="0.55000000000000004">
      <c r="D580" s="2"/>
      <c r="E580" s="2"/>
    </row>
    <row r="581" spans="4:5" ht="14.25" customHeight="1" x14ac:dyDescent="0.55000000000000004">
      <c r="D581" s="2"/>
      <c r="E581" s="2"/>
    </row>
    <row r="582" spans="4:5" ht="14.25" customHeight="1" x14ac:dyDescent="0.55000000000000004">
      <c r="D582" s="2"/>
      <c r="E582" s="2"/>
    </row>
    <row r="583" spans="4:5" ht="14.25" customHeight="1" x14ac:dyDescent="0.55000000000000004">
      <c r="D583" s="2"/>
      <c r="E583" s="2"/>
    </row>
    <row r="584" spans="4:5" ht="14.25" customHeight="1" x14ac:dyDescent="0.55000000000000004">
      <c r="D584" s="2"/>
      <c r="E584" s="2"/>
    </row>
    <row r="585" spans="4:5" ht="14.25" customHeight="1" x14ac:dyDescent="0.55000000000000004">
      <c r="D585" s="2"/>
      <c r="E585" s="2"/>
    </row>
    <row r="586" spans="4:5" ht="14.25" customHeight="1" x14ac:dyDescent="0.55000000000000004">
      <c r="D586" s="2"/>
      <c r="E586" s="2"/>
    </row>
    <row r="587" spans="4:5" ht="14.25" customHeight="1" x14ac:dyDescent="0.55000000000000004">
      <c r="D587" s="2"/>
      <c r="E587" s="2"/>
    </row>
    <row r="588" spans="4:5" ht="14.25" customHeight="1" x14ac:dyDescent="0.55000000000000004">
      <c r="D588" s="2"/>
      <c r="E588" s="2"/>
    </row>
    <row r="589" spans="4:5" ht="14.25" customHeight="1" x14ac:dyDescent="0.55000000000000004">
      <c r="D589" s="2"/>
      <c r="E589" s="2"/>
    </row>
    <row r="590" spans="4:5" ht="14.25" customHeight="1" x14ac:dyDescent="0.55000000000000004">
      <c r="D590" s="2"/>
      <c r="E590" s="2"/>
    </row>
    <row r="591" spans="4:5" ht="14.25" customHeight="1" x14ac:dyDescent="0.55000000000000004">
      <c r="D591" s="2"/>
      <c r="E591" s="2"/>
    </row>
    <row r="592" spans="4:5" ht="14.25" customHeight="1" x14ac:dyDescent="0.55000000000000004">
      <c r="D592" s="2"/>
      <c r="E592" s="2"/>
    </row>
    <row r="593" spans="4:5" ht="14.25" customHeight="1" x14ac:dyDescent="0.55000000000000004">
      <c r="D593" s="2"/>
      <c r="E593" s="2"/>
    </row>
    <row r="594" spans="4:5" ht="14.25" customHeight="1" x14ac:dyDescent="0.55000000000000004">
      <c r="D594" s="2"/>
      <c r="E594" s="2"/>
    </row>
    <row r="595" spans="4:5" ht="14.25" customHeight="1" x14ac:dyDescent="0.55000000000000004">
      <c r="D595" s="2"/>
      <c r="E595" s="2"/>
    </row>
    <row r="596" spans="4:5" ht="14.25" customHeight="1" x14ac:dyDescent="0.55000000000000004">
      <c r="D596" s="2"/>
      <c r="E596" s="2"/>
    </row>
    <row r="597" spans="4:5" ht="14.25" customHeight="1" x14ac:dyDescent="0.55000000000000004">
      <c r="D597" s="2"/>
      <c r="E597" s="2"/>
    </row>
    <row r="598" spans="4:5" ht="14.25" customHeight="1" x14ac:dyDescent="0.55000000000000004">
      <c r="D598" s="2"/>
      <c r="E598" s="2"/>
    </row>
    <row r="599" spans="4:5" ht="14.25" customHeight="1" x14ac:dyDescent="0.55000000000000004">
      <c r="D599" s="2"/>
      <c r="E599" s="2"/>
    </row>
    <row r="600" spans="4:5" ht="14.25" customHeight="1" x14ac:dyDescent="0.55000000000000004">
      <c r="D600" s="2"/>
      <c r="E600" s="2"/>
    </row>
    <row r="601" spans="4:5" ht="14.25" customHeight="1" x14ac:dyDescent="0.55000000000000004">
      <c r="D601" s="2"/>
      <c r="E601" s="2"/>
    </row>
    <row r="602" spans="4:5" ht="14.25" customHeight="1" x14ac:dyDescent="0.55000000000000004">
      <c r="D602" s="2"/>
      <c r="E602" s="2"/>
    </row>
    <row r="603" spans="4:5" ht="14.25" customHeight="1" x14ac:dyDescent="0.55000000000000004">
      <c r="D603" s="2"/>
      <c r="E603" s="2"/>
    </row>
    <row r="604" spans="4:5" ht="14.25" customHeight="1" x14ac:dyDescent="0.55000000000000004">
      <c r="D604" s="2"/>
      <c r="E604" s="2"/>
    </row>
    <row r="605" spans="4:5" ht="14.25" customHeight="1" x14ac:dyDescent="0.55000000000000004">
      <c r="D605" s="2"/>
      <c r="E605" s="2"/>
    </row>
    <row r="606" spans="4:5" ht="14.25" customHeight="1" x14ac:dyDescent="0.55000000000000004">
      <c r="D606" s="2"/>
      <c r="E606" s="2"/>
    </row>
    <row r="607" spans="4:5" ht="14.25" customHeight="1" x14ac:dyDescent="0.55000000000000004">
      <c r="D607" s="2"/>
      <c r="E607" s="2"/>
    </row>
    <row r="608" spans="4:5" ht="14.25" customHeight="1" x14ac:dyDescent="0.55000000000000004">
      <c r="D608" s="2"/>
      <c r="E608" s="2"/>
    </row>
    <row r="609" spans="4:5" ht="14.25" customHeight="1" x14ac:dyDescent="0.55000000000000004">
      <c r="D609" s="2"/>
      <c r="E609" s="2"/>
    </row>
    <row r="610" spans="4:5" ht="14.25" customHeight="1" x14ac:dyDescent="0.55000000000000004">
      <c r="D610" s="2"/>
      <c r="E610" s="2"/>
    </row>
    <row r="611" spans="4:5" ht="14.25" customHeight="1" x14ac:dyDescent="0.55000000000000004">
      <c r="D611" s="2"/>
      <c r="E611" s="2"/>
    </row>
    <row r="612" spans="4:5" ht="14.25" customHeight="1" x14ac:dyDescent="0.55000000000000004">
      <c r="D612" s="2"/>
      <c r="E612" s="2"/>
    </row>
    <row r="613" spans="4:5" ht="14.25" customHeight="1" x14ac:dyDescent="0.55000000000000004">
      <c r="D613" s="2"/>
      <c r="E613" s="2"/>
    </row>
    <row r="614" spans="4:5" ht="14.25" customHeight="1" x14ac:dyDescent="0.55000000000000004">
      <c r="D614" s="2"/>
      <c r="E614" s="2"/>
    </row>
    <row r="615" spans="4:5" ht="14.25" customHeight="1" x14ac:dyDescent="0.55000000000000004">
      <c r="D615" s="2"/>
      <c r="E615" s="2"/>
    </row>
    <row r="616" spans="4:5" ht="14.25" customHeight="1" x14ac:dyDescent="0.55000000000000004">
      <c r="D616" s="2"/>
      <c r="E616" s="2"/>
    </row>
    <row r="617" spans="4:5" ht="14.25" customHeight="1" x14ac:dyDescent="0.55000000000000004">
      <c r="D617" s="2"/>
      <c r="E617" s="2"/>
    </row>
    <row r="618" spans="4:5" ht="14.25" customHeight="1" x14ac:dyDescent="0.55000000000000004">
      <c r="D618" s="2"/>
      <c r="E618" s="2"/>
    </row>
    <row r="619" spans="4:5" ht="14.25" customHeight="1" x14ac:dyDescent="0.55000000000000004">
      <c r="D619" s="2"/>
      <c r="E619" s="2"/>
    </row>
    <row r="620" spans="4:5" ht="14.25" customHeight="1" x14ac:dyDescent="0.55000000000000004">
      <c r="D620" s="2"/>
      <c r="E620" s="2"/>
    </row>
    <row r="621" spans="4:5" ht="14.25" customHeight="1" x14ac:dyDescent="0.55000000000000004">
      <c r="D621" s="2"/>
      <c r="E621" s="2"/>
    </row>
    <row r="622" spans="4:5" ht="14.25" customHeight="1" x14ac:dyDescent="0.55000000000000004">
      <c r="D622" s="2"/>
      <c r="E622" s="2"/>
    </row>
    <row r="623" spans="4:5" ht="14.25" customHeight="1" x14ac:dyDescent="0.55000000000000004">
      <c r="D623" s="2"/>
      <c r="E623" s="2"/>
    </row>
    <row r="624" spans="4:5" ht="14.25" customHeight="1" x14ac:dyDescent="0.55000000000000004">
      <c r="D624" s="2"/>
      <c r="E624" s="2"/>
    </row>
    <row r="625" spans="4:5" ht="14.25" customHeight="1" x14ac:dyDescent="0.55000000000000004">
      <c r="D625" s="2"/>
      <c r="E625" s="2"/>
    </row>
    <row r="626" spans="4:5" ht="14.25" customHeight="1" x14ac:dyDescent="0.55000000000000004">
      <c r="D626" s="2"/>
      <c r="E626" s="2"/>
    </row>
    <row r="627" spans="4:5" ht="14.25" customHeight="1" x14ac:dyDescent="0.55000000000000004">
      <c r="D627" s="2"/>
      <c r="E627" s="2"/>
    </row>
    <row r="628" spans="4:5" ht="14.25" customHeight="1" x14ac:dyDescent="0.55000000000000004">
      <c r="D628" s="2"/>
      <c r="E628" s="2"/>
    </row>
    <row r="629" spans="4:5" ht="14.25" customHeight="1" x14ac:dyDescent="0.55000000000000004">
      <c r="D629" s="2"/>
      <c r="E629" s="2"/>
    </row>
    <row r="630" spans="4:5" ht="14.25" customHeight="1" x14ac:dyDescent="0.55000000000000004">
      <c r="D630" s="2"/>
      <c r="E630" s="2"/>
    </row>
    <row r="631" spans="4:5" ht="14.25" customHeight="1" x14ac:dyDescent="0.55000000000000004">
      <c r="D631" s="2"/>
      <c r="E631" s="2"/>
    </row>
    <row r="632" spans="4:5" ht="14.25" customHeight="1" x14ac:dyDescent="0.55000000000000004">
      <c r="D632" s="2"/>
      <c r="E632" s="2"/>
    </row>
    <row r="633" spans="4:5" ht="14.25" customHeight="1" x14ac:dyDescent="0.55000000000000004">
      <c r="D633" s="2"/>
      <c r="E633" s="2"/>
    </row>
    <row r="634" spans="4:5" ht="14.25" customHeight="1" x14ac:dyDescent="0.55000000000000004">
      <c r="D634" s="2"/>
      <c r="E634" s="2"/>
    </row>
    <row r="635" spans="4:5" ht="14.25" customHeight="1" x14ac:dyDescent="0.55000000000000004">
      <c r="D635" s="2"/>
      <c r="E635" s="2"/>
    </row>
    <row r="636" spans="4:5" ht="14.25" customHeight="1" x14ac:dyDescent="0.55000000000000004">
      <c r="D636" s="2"/>
      <c r="E636" s="2"/>
    </row>
    <row r="637" spans="4:5" ht="14.25" customHeight="1" x14ac:dyDescent="0.55000000000000004">
      <c r="D637" s="2"/>
      <c r="E637" s="2"/>
    </row>
    <row r="638" spans="4:5" ht="14.25" customHeight="1" x14ac:dyDescent="0.55000000000000004">
      <c r="D638" s="2"/>
      <c r="E638" s="2"/>
    </row>
    <row r="639" spans="4:5" ht="14.25" customHeight="1" x14ac:dyDescent="0.55000000000000004">
      <c r="D639" s="2"/>
      <c r="E639" s="2"/>
    </row>
    <row r="640" spans="4:5" ht="14.25" customHeight="1" x14ac:dyDescent="0.55000000000000004">
      <c r="D640" s="2"/>
      <c r="E640" s="2"/>
    </row>
    <row r="641" spans="4:5" ht="14.25" customHeight="1" x14ac:dyDescent="0.55000000000000004">
      <c r="D641" s="2"/>
      <c r="E641" s="2"/>
    </row>
    <row r="642" spans="4:5" ht="14.25" customHeight="1" x14ac:dyDescent="0.55000000000000004">
      <c r="D642" s="2"/>
      <c r="E642" s="2"/>
    </row>
    <row r="643" spans="4:5" ht="14.25" customHeight="1" x14ac:dyDescent="0.55000000000000004">
      <c r="D643" s="2"/>
      <c r="E643" s="2"/>
    </row>
    <row r="644" spans="4:5" ht="14.25" customHeight="1" x14ac:dyDescent="0.55000000000000004">
      <c r="D644" s="2"/>
      <c r="E644" s="2"/>
    </row>
    <row r="645" spans="4:5" ht="14.25" customHeight="1" x14ac:dyDescent="0.55000000000000004">
      <c r="D645" s="2"/>
      <c r="E645" s="2"/>
    </row>
    <row r="646" spans="4:5" ht="14.25" customHeight="1" x14ac:dyDescent="0.55000000000000004">
      <c r="D646" s="2"/>
      <c r="E646" s="2"/>
    </row>
    <row r="647" spans="4:5" ht="14.25" customHeight="1" x14ac:dyDescent="0.55000000000000004">
      <c r="D647" s="2"/>
      <c r="E647" s="2"/>
    </row>
    <row r="648" spans="4:5" ht="14.25" customHeight="1" x14ac:dyDescent="0.55000000000000004">
      <c r="D648" s="2"/>
      <c r="E648" s="2"/>
    </row>
    <row r="649" spans="4:5" ht="14.25" customHeight="1" x14ac:dyDescent="0.55000000000000004">
      <c r="D649" s="2"/>
      <c r="E649" s="2"/>
    </row>
    <row r="650" spans="4:5" ht="14.25" customHeight="1" x14ac:dyDescent="0.55000000000000004">
      <c r="D650" s="2"/>
      <c r="E650" s="2"/>
    </row>
    <row r="651" spans="4:5" ht="14.25" customHeight="1" x14ac:dyDescent="0.55000000000000004">
      <c r="D651" s="2"/>
      <c r="E651" s="2"/>
    </row>
    <row r="652" spans="4:5" ht="14.25" customHeight="1" x14ac:dyDescent="0.55000000000000004">
      <c r="D652" s="2"/>
      <c r="E652" s="2"/>
    </row>
    <row r="653" spans="4:5" ht="14.25" customHeight="1" x14ac:dyDescent="0.55000000000000004">
      <c r="D653" s="2"/>
      <c r="E653" s="2"/>
    </row>
    <row r="654" spans="4:5" ht="14.25" customHeight="1" x14ac:dyDescent="0.55000000000000004">
      <c r="D654" s="2"/>
      <c r="E654" s="2"/>
    </row>
    <row r="655" spans="4:5" ht="14.25" customHeight="1" x14ac:dyDescent="0.55000000000000004">
      <c r="D655" s="2"/>
      <c r="E655" s="2"/>
    </row>
    <row r="656" spans="4:5" ht="14.25" customHeight="1" x14ac:dyDescent="0.55000000000000004">
      <c r="D656" s="2"/>
      <c r="E656" s="2"/>
    </row>
    <row r="657" spans="4:5" ht="14.25" customHeight="1" x14ac:dyDescent="0.55000000000000004">
      <c r="D657" s="2"/>
      <c r="E657" s="2"/>
    </row>
    <row r="658" spans="4:5" ht="14.25" customHeight="1" x14ac:dyDescent="0.55000000000000004">
      <c r="D658" s="2"/>
      <c r="E658" s="2"/>
    </row>
    <row r="659" spans="4:5" ht="14.25" customHeight="1" x14ac:dyDescent="0.55000000000000004">
      <c r="D659" s="2"/>
      <c r="E659" s="2"/>
    </row>
    <row r="660" spans="4:5" ht="14.25" customHeight="1" x14ac:dyDescent="0.55000000000000004">
      <c r="D660" s="2"/>
      <c r="E660" s="2"/>
    </row>
    <row r="661" spans="4:5" ht="14.25" customHeight="1" x14ac:dyDescent="0.55000000000000004">
      <c r="D661" s="2"/>
      <c r="E661" s="2"/>
    </row>
    <row r="662" spans="4:5" ht="14.25" customHeight="1" x14ac:dyDescent="0.55000000000000004">
      <c r="D662" s="2"/>
      <c r="E662" s="2"/>
    </row>
    <row r="663" spans="4:5" ht="14.25" customHeight="1" x14ac:dyDescent="0.55000000000000004">
      <c r="D663" s="2"/>
      <c r="E663" s="2"/>
    </row>
    <row r="664" spans="4:5" ht="14.25" customHeight="1" x14ac:dyDescent="0.55000000000000004">
      <c r="D664" s="2"/>
      <c r="E664" s="2"/>
    </row>
    <row r="665" spans="4:5" ht="14.25" customHeight="1" x14ac:dyDescent="0.55000000000000004">
      <c r="D665" s="2"/>
      <c r="E665" s="2"/>
    </row>
    <row r="666" spans="4:5" ht="14.25" customHeight="1" x14ac:dyDescent="0.55000000000000004">
      <c r="D666" s="2"/>
      <c r="E666" s="2"/>
    </row>
    <row r="667" spans="4:5" ht="14.25" customHeight="1" x14ac:dyDescent="0.55000000000000004">
      <c r="D667" s="2"/>
      <c r="E667" s="2"/>
    </row>
    <row r="668" spans="4:5" ht="14.25" customHeight="1" x14ac:dyDescent="0.55000000000000004">
      <c r="D668" s="2"/>
      <c r="E668" s="2"/>
    </row>
    <row r="669" spans="4:5" ht="14.25" customHeight="1" x14ac:dyDescent="0.55000000000000004">
      <c r="D669" s="2"/>
      <c r="E669" s="2"/>
    </row>
    <row r="670" spans="4:5" ht="14.25" customHeight="1" x14ac:dyDescent="0.55000000000000004">
      <c r="D670" s="2"/>
      <c r="E670" s="2"/>
    </row>
    <row r="671" spans="4:5" ht="14.25" customHeight="1" x14ac:dyDescent="0.55000000000000004">
      <c r="D671" s="2"/>
      <c r="E671" s="2"/>
    </row>
    <row r="672" spans="4:5" ht="14.25" customHeight="1" x14ac:dyDescent="0.55000000000000004">
      <c r="D672" s="2"/>
      <c r="E672" s="2"/>
    </row>
    <row r="673" spans="4:5" ht="14.25" customHeight="1" x14ac:dyDescent="0.55000000000000004">
      <c r="D673" s="2"/>
      <c r="E673" s="2"/>
    </row>
    <row r="674" spans="4:5" ht="14.25" customHeight="1" x14ac:dyDescent="0.55000000000000004">
      <c r="D674" s="2"/>
      <c r="E674" s="2"/>
    </row>
    <row r="675" spans="4:5" ht="14.25" customHeight="1" x14ac:dyDescent="0.55000000000000004">
      <c r="D675" s="2"/>
      <c r="E675" s="2"/>
    </row>
    <row r="676" spans="4:5" ht="14.25" customHeight="1" x14ac:dyDescent="0.55000000000000004">
      <c r="D676" s="2"/>
      <c r="E676" s="2"/>
    </row>
    <row r="677" spans="4:5" ht="14.25" customHeight="1" x14ac:dyDescent="0.55000000000000004">
      <c r="D677" s="2"/>
      <c r="E677" s="2"/>
    </row>
    <row r="678" spans="4:5" ht="14.25" customHeight="1" x14ac:dyDescent="0.55000000000000004">
      <c r="D678" s="2"/>
      <c r="E678" s="2"/>
    </row>
    <row r="679" spans="4:5" ht="14.25" customHeight="1" x14ac:dyDescent="0.55000000000000004">
      <c r="D679" s="2"/>
      <c r="E679" s="2"/>
    </row>
    <row r="680" spans="4:5" ht="14.25" customHeight="1" x14ac:dyDescent="0.55000000000000004">
      <c r="D680" s="2"/>
      <c r="E680" s="2"/>
    </row>
    <row r="681" spans="4:5" ht="14.25" customHeight="1" x14ac:dyDescent="0.55000000000000004">
      <c r="D681" s="2"/>
      <c r="E681" s="2"/>
    </row>
    <row r="682" spans="4:5" ht="14.25" customHeight="1" x14ac:dyDescent="0.55000000000000004">
      <c r="D682" s="2"/>
      <c r="E682" s="2"/>
    </row>
    <row r="683" spans="4:5" ht="14.25" customHeight="1" x14ac:dyDescent="0.55000000000000004">
      <c r="D683" s="2"/>
      <c r="E683" s="2"/>
    </row>
    <row r="684" spans="4:5" ht="14.25" customHeight="1" x14ac:dyDescent="0.55000000000000004">
      <c r="D684" s="2"/>
      <c r="E684" s="2"/>
    </row>
    <row r="685" spans="4:5" ht="14.25" customHeight="1" x14ac:dyDescent="0.55000000000000004">
      <c r="D685" s="2"/>
      <c r="E685" s="2"/>
    </row>
    <row r="686" spans="4:5" ht="14.25" customHeight="1" x14ac:dyDescent="0.55000000000000004">
      <c r="D686" s="2"/>
      <c r="E686" s="2"/>
    </row>
    <row r="687" spans="4:5" ht="14.25" customHeight="1" x14ac:dyDescent="0.55000000000000004">
      <c r="D687" s="2"/>
      <c r="E687" s="2"/>
    </row>
    <row r="688" spans="4:5" ht="14.25" customHeight="1" x14ac:dyDescent="0.55000000000000004">
      <c r="D688" s="2"/>
      <c r="E688" s="2"/>
    </row>
    <row r="689" spans="4:5" ht="14.25" customHeight="1" x14ac:dyDescent="0.55000000000000004">
      <c r="D689" s="2"/>
      <c r="E689" s="2"/>
    </row>
    <row r="690" spans="4:5" ht="14.25" customHeight="1" x14ac:dyDescent="0.55000000000000004">
      <c r="D690" s="2"/>
      <c r="E690" s="2"/>
    </row>
    <row r="691" spans="4:5" ht="14.25" customHeight="1" x14ac:dyDescent="0.55000000000000004">
      <c r="D691" s="2"/>
      <c r="E691" s="2"/>
    </row>
    <row r="692" spans="4:5" ht="14.25" customHeight="1" x14ac:dyDescent="0.55000000000000004">
      <c r="D692" s="2"/>
      <c r="E692" s="2"/>
    </row>
    <row r="693" spans="4:5" ht="14.25" customHeight="1" x14ac:dyDescent="0.55000000000000004">
      <c r="D693" s="2"/>
      <c r="E693" s="2"/>
    </row>
    <row r="694" spans="4:5" ht="14.25" customHeight="1" x14ac:dyDescent="0.55000000000000004">
      <c r="D694" s="2"/>
      <c r="E694" s="2"/>
    </row>
    <row r="695" spans="4:5" ht="14.25" customHeight="1" x14ac:dyDescent="0.55000000000000004">
      <c r="D695" s="2"/>
      <c r="E695" s="2"/>
    </row>
    <row r="696" spans="4:5" ht="14.25" customHeight="1" x14ac:dyDescent="0.55000000000000004">
      <c r="D696" s="2"/>
      <c r="E696" s="2"/>
    </row>
    <row r="697" spans="4:5" ht="14.25" customHeight="1" x14ac:dyDescent="0.55000000000000004">
      <c r="D697" s="2"/>
      <c r="E697" s="2"/>
    </row>
    <row r="698" spans="4:5" ht="14.25" customHeight="1" x14ac:dyDescent="0.55000000000000004">
      <c r="D698" s="2"/>
      <c r="E698" s="2"/>
    </row>
    <row r="699" spans="4:5" ht="14.25" customHeight="1" x14ac:dyDescent="0.55000000000000004">
      <c r="D699" s="2"/>
      <c r="E699" s="2"/>
    </row>
    <row r="700" spans="4:5" ht="14.25" customHeight="1" x14ac:dyDescent="0.55000000000000004">
      <c r="D700" s="2"/>
      <c r="E700" s="2"/>
    </row>
    <row r="701" spans="4:5" ht="14.25" customHeight="1" x14ac:dyDescent="0.55000000000000004">
      <c r="D701" s="2"/>
      <c r="E701" s="2"/>
    </row>
    <row r="702" spans="4:5" ht="14.25" customHeight="1" x14ac:dyDescent="0.55000000000000004">
      <c r="D702" s="2"/>
      <c r="E702" s="2"/>
    </row>
    <row r="703" spans="4:5" ht="14.25" customHeight="1" x14ac:dyDescent="0.55000000000000004">
      <c r="D703" s="2"/>
      <c r="E703" s="2"/>
    </row>
    <row r="704" spans="4:5" ht="14.25" customHeight="1" x14ac:dyDescent="0.55000000000000004">
      <c r="D704" s="2"/>
      <c r="E704" s="2"/>
    </row>
    <row r="705" spans="4:5" ht="14.25" customHeight="1" x14ac:dyDescent="0.55000000000000004">
      <c r="D705" s="2"/>
      <c r="E705" s="2"/>
    </row>
    <row r="706" spans="4:5" ht="14.25" customHeight="1" x14ac:dyDescent="0.55000000000000004">
      <c r="D706" s="2"/>
      <c r="E706" s="2"/>
    </row>
    <row r="707" spans="4:5" ht="14.25" customHeight="1" x14ac:dyDescent="0.55000000000000004">
      <c r="D707" s="2"/>
      <c r="E707" s="2"/>
    </row>
    <row r="708" spans="4:5" ht="14.25" customHeight="1" x14ac:dyDescent="0.55000000000000004">
      <c r="D708" s="2"/>
      <c r="E708" s="2"/>
    </row>
    <row r="709" spans="4:5" ht="14.25" customHeight="1" x14ac:dyDescent="0.55000000000000004">
      <c r="D709" s="2"/>
      <c r="E709" s="2"/>
    </row>
    <row r="710" spans="4:5" ht="14.25" customHeight="1" x14ac:dyDescent="0.55000000000000004">
      <c r="D710" s="2"/>
      <c r="E710" s="2"/>
    </row>
    <row r="711" spans="4:5" ht="14.25" customHeight="1" x14ac:dyDescent="0.55000000000000004">
      <c r="D711" s="2"/>
      <c r="E711" s="2"/>
    </row>
    <row r="712" spans="4:5" ht="14.25" customHeight="1" x14ac:dyDescent="0.55000000000000004">
      <c r="D712" s="2"/>
      <c r="E712" s="2"/>
    </row>
    <row r="713" spans="4:5" ht="14.25" customHeight="1" x14ac:dyDescent="0.55000000000000004">
      <c r="D713" s="2"/>
      <c r="E713" s="2"/>
    </row>
    <row r="714" spans="4:5" ht="14.25" customHeight="1" x14ac:dyDescent="0.55000000000000004">
      <c r="D714" s="2"/>
      <c r="E714" s="2"/>
    </row>
    <row r="715" spans="4:5" ht="14.25" customHeight="1" x14ac:dyDescent="0.55000000000000004">
      <c r="D715" s="2"/>
      <c r="E715" s="2"/>
    </row>
    <row r="716" spans="4:5" ht="14.25" customHeight="1" x14ac:dyDescent="0.55000000000000004">
      <c r="D716" s="2"/>
      <c r="E716" s="2"/>
    </row>
    <row r="717" spans="4:5" ht="14.25" customHeight="1" x14ac:dyDescent="0.55000000000000004">
      <c r="D717" s="2"/>
      <c r="E717" s="2"/>
    </row>
    <row r="718" spans="4:5" ht="14.25" customHeight="1" x14ac:dyDescent="0.55000000000000004">
      <c r="D718" s="2"/>
      <c r="E718" s="2"/>
    </row>
    <row r="719" spans="4:5" ht="14.25" customHeight="1" x14ac:dyDescent="0.55000000000000004">
      <c r="D719" s="2"/>
      <c r="E719" s="2"/>
    </row>
    <row r="720" spans="4:5" ht="14.25" customHeight="1" x14ac:dyDescent="0.55000000000000004">
      <c r="D720" s="2"/>
      <c r="E720" s="2"/>
    </row>
    <row r="721" spans="4:5" ht="14.25" customHeight="1" x14ac:dyDescent="0.55000000000000004">
      <c r="D721" s="2"/>
      <c r="E721" s="2"/>
    </row>
    <row r="722" spans="4:5" ht="14.25" customHeight="1" x14ac:dyDescent="0.55000000000000004">
      <c r="D722" s="2"/>
      <c r="E722" s="2"/>
    </row>
    <row r="723" spans="4:5" ht="14.25" customHeight="1" x14ac:dyDescent="0.55000000000000004">
      <c r="D723" s="2"/>
      <c r="E723" s="2"/>
    </row>
    <row r="724" spans="4:5" ht="14.25" customHeight="1" x14ac:dyDescent="0.55000000000000004">
      <c r="D724" s="2"/>
      <c r="E724" s="2"/>
    </row>
    <row r="725" spans="4:5" ht="14.25" customHeight="1" x14ac:dyDescent="0.55000000000000004">
      <c r="D725" s="2"/>
      <c r="E725" s="2"/>
    </row>
    <row r="726" spans="4:5" ht="14.25" customHeight="1" x14ac:dyDescent="0.55000000000000004">
      <c r="D726" s="2"/>
      <c r="E726" s="2"/>
    </row>
    <row r="727" spans="4:5" ht="14.25" customHeight="1" x14ac:dyDescent="0.55000000000000004">
      <c r="D727" s="2"/>
      <c r="E727" s="2"/>
    </row>
    <row r="728" spans="4:5" ht="14.25" customHeight="1" x14ac:dyDescent="0.55000000000000004">
      <c r="D728" s="2"/>
      <c r="E728" s="2"/>
    </row>
    <row r="729" spans="4:5" ht="14.25" customHeight="1" x14ac:dyDescent="0.55000000000000004">
      <c r="D729" s="2"/>
      <c r="E729" s="2"/>
    </row>
    <row r="730" spans="4:5" ht="14.25" customHeight="1" x14ac:dyDescent="0.55000000000000004">
      <c r="D730" s="2"/>
      <c r="E730" s="2"/>
    </row>
    <row r="731" spans="4:5" ht="14.25" customHeight="1" x14ac:dyDescent="0.55000000000000004">
      <c r="D731" s="2"/>
      <c r="E731" s="2"/>
    </row>
    <row r="732" spans="4:5" ht="14.25" customHeight="1" x14ac:dyDescent="0.55000000000000004">
      <c r="D732" s="2"/>
      <c r="E732" s="2"/>
    </row>
    <row r="733" spans="4:5" ht="14.25" customHeight="1" x14ac:dyDescent="0.55000000000000004">
      <c r="D733" s="2"/>
      <c r="E733" s="2"/>
    </row>
    <row r="734" spans="4:5" ht="14.25" customHeight="1" x14ac:dyDescent="0.55000000000000004">
      <c r="D734" s="2"/>
      <c r="E734" s="2"/>
    </row>
    <row r="735" spans="4:5" ht="14.25" customHeight="1" x14ac:dyDescent="0.55000000000000004">
      <c r="D735" s="2"/>
      <c r="E735" s="2"/>
    </row>
    <row r="736" spans="4:5" ht="14.25" customHeight="1" x14ac:dyDescent="0.55000000000000004">
      <c r="D736" s="2"/>
      <c r="E736" s="2"/>
    </row>
    <row r="737" spans="4:5" ht="14.25" customHeight="1" x14ac:dyDescent="0.55000000000000004">
      <c r="D737" s="2"/>
      <c r="E737" s="2"/>
    </row>
    <row r="738" spans="4:5" ht="14.25" customHeight="1" x14ac:dyDescent="0.55000000000000004">
      <c r="D738" s="2"/>
      <c r="E738" s="2"/>
    </row>
    <row r="739" spans="4:5" ht="14.25" customHeight="1" x14ac:dyDescent="0.55000000000000004">
      <c r="D739" s="2"/>
      <c r="E739" s="2"/>
    </row>
    <row r="740" spans="4:5" ht="14.25" customHeight="1" x14ac:dyDescent="0.55000000000000004">
      <c r="D740" s="2"/>
      <c r="E740" s="2"/>
    </row>
    <row r="741" spans="4:5" ht="14.25" customHeight="1" x14ac:dyDescent="0.55000000000000004">
      <c r="D741" s="2"/>
      <c r="E741" s="2"/>
    </row>
    <row r="742" spans="4:5" ht="14.25" customHeight="1" x14ac:dyDescent="0.55000000000000004">
      <c r="D742" s="2"/>
      <c r="E742" s="2"/>
    </row>
    <row r="743" spans="4:5" ht="14.25" customHeight="1" x14ac:dyDescent="0.55000000000000004">
      <c r="D743" s="2"/>
      <c r="E743" s="2"/>
    </row>
    <row r="744" spans="4:5" ht="14.25" customHeight="1" x14ac:dyDescent="0.55000000000000004">
      <c r="D744" s="2"/>
      <c r="E744" s="2"/>
    </row>
    <row r="745" spans="4:5" ht="14.25" customHeight="1" x14ac:dyDescent="0.55000000000000004">
      <c r="D745" s="2"/>
      <c r="E745" s="2"/>
    </row>
    <row r="746" spans="4:5" ht="14.25" customHeight="1" x14ac:dyDescent="0.55000000000000004">
      <c r="D746" s="2"/>
      <c r="E746" s="2"/>
    </row>
    <row r="747" spans="4:5" ht="14.25" customHeight="1" x14ac:dyDescent="0.55000000000000004">
      <c r="D747" s="2"/>
      <c r="E747" s="2"/>
    </row>
    <row r="748" spans="4:5" ht="14.25" customHeight="1" x14ac:dyDescent="0.55000000000000004">
      <c r="D748" s="2"/>
      <c r="E748" s="2"/>
    </row>
    <row r="749" spans="4:5" ht="14.25" customHeight="1" x14ac:dyDescent="0.55000000000000004">
      <c r="D749" s="2"/>
      <c r="E749" s="2"/>
    </row>
    <row r="750" spans="4:5" ht="14.25" customHeight="1" x14ac:dyDescent="0.55000000000000004">
      <c r="D750" s="2"/>
      <c r="E750" s="2"/>
    </row>
    <row r="751" spans="4:5" ht="14.25" customHeight="1" x14ac:dyDescent="0.55000000000000004">
      <c r="D751" s="2"/>
      <c r="E751" s="2"/>
    </row>
    <row r="752" spans="4:5" ht="14.25" customHeight="1" x14ac:dyDescent="0.55000000000000004">
      <c r="D752" s="2"/>
      <c r="E752" s="2"/>
    </row>
    <row r="753" spans="4:5" ht="14.25" customHeight="1" x14ac:dyDescent="0.55000000000000004">
      <c r="D753" s="2"/>
      <c r="E753" s="2"/>
    </row>
    <row r="754" spans="4:5" ht="14.25" customHeight="1" x14ac:dyDescent="0.55000000000000004">
      <c r="D754" s="2"/>
      <c r="E754" s="2"/>
    </row>
    <row r="755" spans="4:5" ht="14.25" customHeight="1" x14ac:dyDescent="0.55000000000000004">
      <c r="D755" s="2"/>
      <c r="E755" s="2"/>
    </row>
    <row r="756" spans="4:5" ht="14.25" customHeight="1" x14ac:dyDescent="0.55000000000000004">
      <c r="D756" s="2"/>
      <c r="E756" s="2"/>
    </row>
    <row r="757" spans="4:5" ht="14.25" customHeight="1" x14ac:dyDescent="0.55000000000000004">
      <c r="D757" s="2"/>
      <c r="E757" s="2"/>
    </row>
    <row r="758" spans="4:5" ht="14.25" customHeight="1" x14ac:dyDescent="0.55000000000000004">
      <c r="D758" s="2"/>
      <c r="E758" s="2"/>
    </row>
    <row r="759" spans="4:5" ht="14.25" customHeight="1" x14ac:dyDescent="0.55000000000000004">
      <c r="D759" s="2"/>
      <c r="E759" s="2"/>
    </row>
    <row r="760" spans="4:5" ht="14.25" customHeight="1" x14ac:dyDescent="0.55000000000000004">
      <c r="D760" s="2"/>
      <c r="E760" s="2"/>
    </row>
    <row r="761" spans="4:5" ht="14.25" customHeight="1" x14ac:dyDescent="0.55000000000000004">
      <c r="D761" s="2"/>
      <c r="E761" s="2"/>
    </row>
    <row r="762" spans="4:5" ht="14.25" customHeight="1" x14ac:dyDescent="0.55000000000000004">
      <c r="D762" s="2"/>
      <c r="E762" s="2"/>
    </row>
    <row r="763" spans="4:5" ht="14.25" customHeight="1" x14ac:dyDescent="0.55000000000000004">
      <c r="D763" s="2"/>
      <c r="E763" s="2"/>
    </row>
    <row r="764" spans="4:5" ht="14.25" customHeight="1" x14ac:dyDescent="0.55000000000000004">
      <c r="D764" s="2"/>
      <c r="E764" s="2"/>
    </row>
    <row r="765" spans="4:5" ht="14.25" customHeight="1" x14ac:dyDescent="0.55000000000000004">
      <c r="D765" s="2"/>
      <c r="E765" s="2"/>
    </row>
    <row r="766" spans="4:5" ht="14.25" customHeight="1" x14ac:dyDescent="0.55000000000000004">
      <c r="D766" s="2"/>
      <c r="E766" s="2"/>
    </row>
    <row r="767" spans="4:5" ht="14.25" customHeight="1" x14ac:dyDescent="0.55000000000000004">
      <c r="D767" s="2"/>
      <c r="E767" s="2"/>
    </row>
    <row r="768" spans="4:5" ht="14.25" customHeight="1" x14ac:dyDescent="0.55000000000000004">
      <c r="D768" s="2"/>
      <c r="E768" s="2"/>
    </row>
    <row r="769" spans="4:5" ht="14.25" customHeight="1" x14ac:dyDescent="0.55000000000000004">
      <c r="D769" s="2"/>
      <c r="E769" s="2"/>
    </row>
    <row r="770" spans="4:5" ht="14.25" customHeight="1" x14ac:dyDescent="0.55000000000000004">
      <c r="D770" s="2"/>
      <c r="E770" s="2"/>
    </row>
    <row r="771" spans="4:5" ht="14.25" customHeight="1" x14ac:dyDescent="0.55000000000000004">
      <c r="D771" s="2"/>
      <c r="E771" s="2"/>
    </row>
    <row r="772" spans="4:5" ht="14.25" customHeight="1" x14ac:dyDescent="0.55000000000000004">
      <c r="D772" s="2"/>
      <c r="E772" s="2"/>
    </row>
    <row r="773" spans="4:5" ht="14.25" customHeight="1" x14ac:dyDescent="0.55000000000000004">
      <c r="D773" s="2"/>
      <c r="E773" s="2"/>
    </row>
    <row r="774" spans="4:5" ht="14.25" customHeight="1" x14ac:dyDescent="0.55000000000000004">
      <c r="D774" s="2"/>
      <c r="E774" s="2"/>
    </row>
    <row r="775" spans="4:5" ht="14.25" customHeight="1" x14ac:dyDescent="0.55000000000000004">
      <c r="D775" s="2"/>
      <c r="E775" s="2"/>
    </row>
    <row r="776" spans="4:5" ht="14.25" customHeight="1" x14ac:dyDescent="0.55000000000000004">
      <c r="D776" s="2"/>
      <c r="E776" s="2"/>
    </row>
    <row r="777" spans="4:5" ht="14.25" customHeight="1" x14ac:dyDescent="0.55000000000000004">
      <c r="D777" s="2"/>
      <c r="E777" s="2"/>
    </row>
    <row r="778" spans="4:5" ht="14.25" customHeight="1" x14ac:dyDescent="0.55000000000000004">
      <c r="D778" s="2"/>
      <c r="E778" s="2"/>
    </row>
    <row r="779" spans="4:5" ht="14.25" customHeight="1" x14ac:dyDescent="0.55000000000000004">
      <c r="D779" s="2"/>
      <c r="E779" s="2"/>
    </row>
    <row r="780" spans="4:5" ht="14.25" customHeight="1" x14ac:dyDescent="0.55000000000000004">
      <c r="D780" s="2"/>
      <c r="E780" s="2"/>
    </row>
    <row r="781" spans="4:5" ht="14.25" customHeight="1" x14ac:dyDescent="0.55000000000000004">
      <c r="D781" s="2"/>
      <c r="E781" s="2"/>
    </row>
    <row r="782" spans="4:5" ht="14.25" customHeight="1" x14ac:dyDescent="0.55000000000000004">
      <c r="D782" s="2"/>
      <c r="E782" s="2"/>
    </row>
    <row r="783" spans="4:5" ht="14.25" customHeight="1" x14ac:dyDescent="0.55000000000000004">
      <c r="D783" s="2"/>
      <c r="E783" s="2"/>
    </row>
    <row r="784" spans="4:5" ht="14.25" customHeight="1" x14ac:dyDescent="0.55000000000000004">
      <c r="D784" s="2"/>
      <c r="E784" s="2"/>
    </row>
    <row r="785" spans="4:5" ht="14.25" customHeight="1" x14ac:dyDescent="0.55000000000000004">
      <c r="D785" s="2"/>
      <c r="E785" s="2"/>
    </row>
    <row r="786" spans="4:5" ht="14.25" customHeight="1" x14ac:dyDescent="0.55000000000000004">
      <c r="D786" s="2"/>
      <c r="E786" s="2"/>
    </row>
    <row r="787" spans="4:5" ht="14.25" customHeight="1" x14ac:dyDescent="0.55000000000000004">
      <c r="D787" s="2"/>
      <c r="E787" s="2"/>
    </row>
    <row r="788" spans="4:5" ht="14.25" customHeight="1" x14ac:dyDescent="0.55000000000000004">
      <c r="D788" s="2"/>
      <c r="E788" s="2"/>
    </row>
    <row r="789" spans="4:5" ht="14.25" customHeight="1" x14ac:dyDescent="0.55000000000000004">
      <c r="D789" s="2"/>
      <c r="E789" s="2"/>
    </row>
    <row r="790" spans="4:5" ht="14.25" customHeight="1" x14ac:dyDescent="0.55000000000000004">
      <c r="D790" s="2"/>
      <c r="E790" s="2"/>
    </row>
    <row r="791" spans="4:5" ht="14.25" customHeight="1" x14ac:dyDescent="0.55000000000000004">
      <c r="D791" s="2"/>
      <c r="E791" s="2"/>
    </row>
    <row r="792" spans="4:5" ht="14.25" customHeight="1" x14ac:dyDescent="0.55000000000000004">
      <c r="D792" s="2"/>
      <c r="E792" s="2"/>
    </row>
    <row r="793" spans="4:5" ht="14.25" customHeight="1" x14ac:dyDescent="0.55000000000000004">
      <c r="D793" s="2"/>
      <c r="E793" s="2"/>
    </row>
    <row r="794" spans="4:5" ht="14.25" customHeight="1" x14ac:dyDescent="0.55000000000000004">
      <c r="D794" s="2"/>
      <c r="E794" s="2"/>
    </row>
    <row r="795" spans="4:5" ht="14.25" customHeight="1" x14ac:dyDescent="0.55000000000000004">
      <c r="D795" s="2"/>
      <c r="E795" s="2"/>
    </row>
    <row r="796" spans="4:5" ht="14.25" customHeight="1" x14ac:dyDescent="0.55000000000000004">
      <c r="D796" s="2"/>
      <c r="E796" s="2"/>
    </row>
    <row r="797" spans="4:5" ht="14.25" customHeight="1" x14ac:dyDescent="0.55000000000000004">
      <c r="D797" s="2"/>
      <c r="E797" s="2"/>
    </row>
    <row r="798" spans="4:5" ht="14.25" customHeight="1" x14ac:dyDescent="0.55000000000000004">
      <c r="D798" s="2"/>
      <c r="E798" s="2"/>
    </row>
    <row r="799" spans="4:5" ht="14.25" customHeight="1" x14ac:dyDescent="0.55000000000000004">
      <c r="D799" s="2"/>
      <c r="E799" s="2"/>
    </row>
    <row r="800" spans="4:5" ht="14.25" customHeight="1" x14ac:dyDescent="0.55000000000000004">
      <c r="D800" s="2"/>
      <c r="E800" s="2"/>
    </row>
    <row r="801" spans="4:5" ht="14.25" customHeight="1" x14ac:dyDescent="0.55000000000000004">
      <c r="D801" s="2"/>
      <c r="E801" s="2"/>
    </row>
    <row r="802" spans="4:5" ht="14.25" customHeight="1" x14ac:dyDescent="0.55000000000000004">
      <c r="D802" s="2"/>
      <c r="E802" s="2"/>
    </row>
    <row r="803" spans="4:5" ht="14.25" customHeight="1" x14ac:dyDescent="0.55000000000000004">
      <c r="D803" s="2"/>
      <c r="E803" s="2"/>
    </row>
    <row r="804" spans="4:5" ht="14.25" customHeight="1" x14ac:dyDescent="0.55000000000000004">
      <c r="D804" s="2"/>
      <c r="E804" s="2"/>
    </row>
    <row r="805" spans="4:5" ht="14.25" customHeight="1" x14ac:dyDescent="0.55000000000000004">
      <c r="D805" s="2"/>
      <c r="E805" s="2"/>
    </row>
    <row r="806" spans="4:5" ht="14.25" customHeight="1" x14ac:dyDescent="0.55000000000000004">
      <c r="D806" s="2"/>
      <c r="E806" s="2"/>
    </row>
    <row r="807" spans="4:5" ht="14.25" customHeight="1" x14ac:dyDescent="0.55000000000000004">
      <c r="D807" s="2"/>
      <c r="E807" s="2"/>
    </row>
    <row r="808" spans="4:5" ht="14.25" customHeight="1" x14ac:dyDescent="0.55000000000000004">
      <c r="D808" s="2"/>
      <c r="E808" s="2"/>
    </row>
    <row r="809" spans="4:5" ht="14.25" customHeight="1" x14ac:dyDescent="0.55000000000000004">
      <c r="D809" s="2"/>
      <c r="E809" s="2"/>
    </row>
    <row r="810" spans="4:5" ht="14.25" customHeight="1" x14ac:dyDescent="0.55000000000000004">
      <c r="D810" s="2"/>
      <c r="E810" s="2"/>
    </row>
    <row r="811" spans="4:5" ht="14.25" customHeight="1" x14ac:dyDescent="0.55000000000000004">
      <c r="D811" s="2"/>
      <c r="E811" s="2"/>
    </row>
    <row r="812" spans="4:5" ht="14.25" customHeight="1" x14ac:dyDescent="0.55000000000000004">
      <c r="D812" s="2"/>
      <c r="E812" s="2"/>
    </row>
    <row r="813" spans="4:5" ht="14.25" customHeight="1" x14ac:dyDescent="0.55000000000000004">
      <c r="D813" s="2"/>
      <c r="E813" s="2"/>
    </row>
    <row r="814" spans="4:5" ht="14.25" customHeight="1" x14ac:dyDescent="0.55000000000000004">
      <c r="D814" s="2"/>
      <c r="E814" s="2"/>
    </row>
    <row r="815" spans="4:5" ht="14.25" customHeight="1" x14ac:dyDescent="0.55000000000000004">
      <c r="D815" s="2"/>
      <c r="E815" s="2"/>
    </row>
    <row r="816" spans="4:5" ht="14.25" customHeight="1" x14ac:dyDescent="0.55000000000000004">
      <c r="D816" s="2"/>
      <c r="E816" s="2"/>
    </row>
    <row r="817" spans="4:5" ht="14.25" customHeight="1" x14ac:dyDescent="0.55000000000000004">
      <c r="D817" s="2"/>
      <c r="E817" s="2"/>
    </row>
    <row r="818" spans="4:5" ht="14.25" customHeight="1" x14ac:dyDescent="0.55000000000000004">
      <c r="D818" s="2"/>
      <c r="E818" s="2"/>
    </row>
    <row r="819" spans="4:5" ht="14.25" customHeight="1" x14ac:dyDescent="0.55000000000000004">
      <c r="D819" s="2"/>
      <c r="E819" s="2"/>
    </row>
    <row r="820" spans="4:5" ht="14.25" customHeight="1" x14ac:dyDescent="0.55000000000000004">
      <c r="D820" s="2"/>
      <c r="E820" s="2"/>
    </row>
    <row r="821" spans="4:5" ht="14.25" customHeight="1" x14ac:dyDescent="0.55000000000000004">
      <c r="D821" s="2"/>
      <c r="E821" s="2"/>
    </row>
    <row r="822" spans="4:5" ht="14.25" customHeight="1" x14ac:dyDescent="0.55000000000000004">
      <c r="D822" s="2"/>
      <c r="E822" s="2"/>
    </row>
    <row r="823" spans="4:5" ht="14.25" customHeight="1" x14ac:dyDescent="0.55000000000000004">
      <c r="D823" s="2"/>
      <c r="E823" s="2"/>
    </row>
    <row r="824" spans="4:5" ht="14.25" customHeight="1" x14ac:dyDescent="0.55000000000000004">
      <c r="D824" s="2"/>
      <c r="E824" s="2"/>
    </row>
    <row r="825" spans="4:5" ht="14.25" customHeight="1" x14ac:dyDescent="0.55000000000000004">
      <c r="D825" s="2"/>
      <c r="E825" s="2"/>
    </row>
    <row r="826" spans="4:5" ht="14.25" customHeight="1" x14ac:dyDescent="0.55000000000000004">
      <c r="D826" s="2"/>
      <c r="E826" s="2"/>
    </row>
    <row r="827" spans="4:5" ht="14.25" customHeight="1" x14ac:dyDescent="0.55000000000000004">
      <c r="D827" s="2"/>
      <c r="E827" s="2"/>
    </row>
    <row r="828" spans="4:5" ht="14.25" customHeight="1" x14ac:dyDescent="0.55000000000000004">
      <c r="D828" s="2"/>
      <c r="E828" s="2"/>
    </row>
    <row r="829" spans="4:5" ht="14.25" customHeight="1" x14ac:dyDescent="0.55000000000000004">
      <c r="D829" s="2"/>
      <c r="E829" s="2"/>
    </row>
    <row r="830" spans="4:5" ht="14.25" customHeight="1" x14ac:dyDescent="0.55000000000000004">
      <c r="D830" s="2"/>
      <c r="E830" s="2"/>
    </row>
    <row r="831" spans="4:5" ht="14.25" customHeight="1" x14ac:dyDescent="0.55000000000000004">
      <c r="D831" s="2"/>
      <c r="E831" s="2"/>
    </row>
    <row r="832" spans="4:5" ht="14.25" customHeight="1" x14ac:dyDescent="0.55000000000000004">
      <c r="D832" s="2"/>
      <c r="E832" s="2"/>
    </row>
    <row r="833" spans="4:5" ht="14.25" customHeight="1" x14ac:dyDescent="0.55000000000000004">
      <c r="D833" s="2"/>
      <c r="E833" s="2"/>
    </row>
    <row r="834" spans="4:5" ht="14.25" customHeight="1" x14ac:dyDescent="0.55000000000000004">
      <c r="D834" s="2"/>
      <c r="E834" s="2"/>
    </row>
    <row r="835" spans="4:5" ht="14.25" customHeight="1" x14ac:dyDescent="0.55000000000000004">
      <c r="D835" s="2"/>
      <c r="E835" s="2"/>
    </row>
    <row r="836" spans="4:5" ht="14.25" customHeight="1" x14ac:dyDescent="0.55000000000000004">
      <c r="D836" s="2"/>
      <c r="E836" s="2"/>
    </row>
    <row r="837" spans="4:5" ht="14.25" customHeight="1" x14ac:dyDescent="0.55000000000000004">
      <c r="D837" s="2"/>
      <c r="E837" s="2"/>
    </row>
    <row r="838" spans="4:5" ht="14.25" customHeight="1" x14ac:dyDescent="0.55000000000000004">
      <c r="D838" s="2"/>
      <c r="E838" s="2"/>
    </row>
    <row r="839" spans="4:5" ht="14.25" customHeight="1" x14ac:dyDescent="0.55000000000000004">
      <c r="D839" s="2"/>
      <c r="E839" s="2"/>
    </row>
    <row r="840" spans="4:5" ht="14.25" customHeight="1" x14ac:dyDescent="0.55000000000000004">
      <c r="D840" s="2"/>
      <c r="E840" s="2"/>
    </row>
    <row r="841" spans="4:5" ht="14.25" customHeight="1" x14ac:dyDescent="0.55000000000000004">
      <c r="D841" s="2"/>
      <c r="E841" s="2"/>
    </row>
    <row r="842" spans="4:5" ht="14.25" customHeight="1" x14ac:dyDescent="0.55000000000000004">
      <c r="D842" s="2"/>
      <c r="E842" s="2"/>
    </row>
    <row r="843" spans="4:5" ht="14.25" customHeight="1" x14ac:dyDescent="0.55000000000000004">
      <c r="D843" s="2"/>
      <c r="E843" s="2"/>
    </row>
    <row r="844" spans="4:5" ht="14.25" customHeight="1" x14ac:dyDescent="0.55000000000000004">
      <c r="D844" s="2"/>
      <c r="E844" s="2"/>
    </row>
    <row r="845" spans="4:5" ht="14.25" customHeight="1" x14ac:dyDescent="0.55000000000000004">
      <c r="D845" s="2"/>
      <c r="E845" s="2"/>
    </row>
    <row r="846" spans="4:5" ht="14.25" customHeight="1" x14ac:dyDescent="0.55000000000000004">
      <c r="D846" s="2"/>
      <c r="E846" s="2"/>
    </row>
    <row r="847" spans="4:5" ht="14.25" customHeight="1" x14ac:dyDescent="0.55000000000000004">
      <c r="D847" s="2"/>
      <c r="E847" s="2"/>
    </row>
    <row r="848" spans="4:5" ht="14.25" customHeight="1" x14ac:dyDescent="0.55000000000000004">
      <c r="D848" s="2"/>
      <c r="E848" s="2"/>
    </row>
    <row r="849" spans="4:5" ht="14.25" customHeight="1" x14ac:dyDescent="0.55000000000000004">
      <c r="D849" s="2"/>
      <c r="E849" s="2"/>
    </row>
    <row r="850" spans="4:5" ht="14.25" customHeight="1" x14ac:dyDescent="0.55000000000000004">
      <c r="D850" s="2"/>
      <c r="E850" s="2"/>
    </row>
    <row r="851" spans="4:5" ht="14.25" customHeight="1" x14ac:dyDescent="0.55000000000000004">
      <c r="D851" s="2"/>
      <c r="E851" s="2"/>
    </row>
    <row r="852" spans="4:5" ht="14.25" customHeight="1" x14ac:dyDescent="0.55000000000000004">
      <c r="D852" s="2"/>
      <c r="E852" s="2"/>
    </row>
    <row r="853" spans="4:5" ht="14.25" customHeight="1" x14ac:dyDescent="0.55000000000000004">
      <c r="D853" s="2"/>
      <c r="E853" s="2"/>
    </row>
    <row r="854" spans="4:5" ht="14.25" customHeight="1" x14ac:dyDescent="0.55000000000000004">
      <c r="D854" s="2"/>
      <c r="E854" s="2"/>
    </row>
    <row r="855" spans="4:5" ht="14.25" customHeight="1" x14ac:dyDescent="0.55000000000000004">
      <c r="D855" s="2"/>
      <c r="E855" s="2"/>
    </row>
    <row r="856" spans="4:5" ht="14.25" customHeight="1" x14ac:dyDescent="0.55000000000000004">
      <c r="D856" s="2"/>
      <c r="E856" s="2"/>
    </row>
    <row r="857" spans="4:5" ht="14.25" customHeight="1" x14ac:dyDescent="0.55000000000000004">
      <c r="D857" s="2"/>
      <c r="E857" s="2"/>
    </row>
    <row r="858" spans="4:5" ht="14.25" customHeight="1" x14ac:dyDescent="0.55000000000000004">
      <c r="D858" s="2"/>
      <c r="E858" s="2"/>
    </row>
    <row r="859" spans="4:5" ht="14.25" customHeight="1" x14ac:dyDescent="0.55000000000000004">
      <c r="D859" s="2"/>
      <c r="E859" s="2"/>
    </row>
    <row r="860" spans="4:5" ht="14.25" customHeight="1" x14ac:dyDescent="0.55000000000000004">
      <c r="D860" s="2"/>
      <c r="E860" s="2"/>
    </row>
    <row r="861" spans="4:5" ht="14.25" customHeight="1" x14ac:dyDescent="0.55000000000000004">
      <c r="D861" s="2"/>
      <c r="E861" s="2"/>
    </row>
    <row r="862" spans="4:5" ht="14.25" customHeight="1" x14ac:dyDescent="0.55000000000000004">
      <c r="D862" s="2"/>
      <c r="E862" s="2"/>
    </row>
    <row r="863" spans="4:5" ht="14.25" customHeight="1" x14ac:dyDescent="0.55000000000000004">
      <c r="D863" s="2"/>
      <c r="E863" s="2"/>
    </row>
    <row r="864" spans="4:5" ht="14.25" customHeight="1" x14ac:dyDescent="0.55000000000000004">
      <c r="D864" s="2"/>
      <c r="E864" s="2"/>
    </row>
    <row r="865" spans="4:5" ht="14.25" customHeight="1" x14ac:dyDescent="0.55000000000000004">
      <c r="D865" s="2"/>
      <c r="E865" s="2"/>
    </row>
    <row r="866" spans="4:5" ht="14.25" customHeight="1" x14ac:dyDescent="0.55000000000000004">
      <c r="D866" s="2"/>
      <c r="E866" s="2"/>
    </row>
    <row r="867" spans="4:5" ht="14.25" customHeight="1" x14ac:dyDescent="0.55000000000000004">
      <c r="D867" s="2"/>
      <c r="E867" s="2"/>
    </row>
    <row r="868" spans="4:5" ht="14.25" customHeight="1" x14ac:dyDescent="0.55000000000000004">
      <c r="D868" s="2"/>
      <c r="E868" s="2"/>
    </row>
    <row r="869" spans="4:5" ht="14.25" customHeight="1" x14ac:dyDescent="0.55000000000000004">
      <c r="D869" s="2"/>
      <c r="E869" s="2"/>
    </row>
    <row r="870" spans="4:5" ht="14.25" customHeight="1" x14ac:dyDescent="0.55000000000000004">
      <c r="D870" s="2"/>
      <c r="E870" s="2"/>
    </row>
    <row r="871" spans="4:5" ht="14.25" customHeight="1" x14ac:dyDescent="0.55000000000000004">
      <c r="D871" s="2"/>
      <c r="E871" s="2"/>
    </row>
    <row r="872" spans="4:5" ht="14.25" customHeight="1" x14ac:dyDescent="0.55000000000000004">
      <c r="D872" s="2"/>
      <c r="E872" s="2"/>
    </row>
    <row r="873" spans="4:5" ht="14.25" customHeight="1" x14ac:dyDescent="0.55000000000000004">
      <c r="D873" s="2"/>
      <c r="E873" s="2"/>
    </row>
    <row r="874" spans="4:5" ht="14.25" customHeight="1" x14ac:dyDescent="0.55000000000000004">
      <c r="D874" s="2"/>
      <c r="E874" s="2"/>
    </row>
    <row r="875" spans="4:5" ht="14.25" customHeight="1" x14ac:dyDescent="0.55000000000000004">
      <c r="D875" s="2"/>
      <c r="E875" s="2"/>
    </row>
    <row r="876" spans="4:5" ht="14.25" customHeight="1" x14ac:dyDescent="0.55000000000000004">
      <c r="D876" s="2"/>
      <c r="E876" s="2"/>
    </row>
    <row r="877" spans="4:5" ht="14.25" customHeight="1" x14ac:dyDescent="0.55000000000000004">
      <c r="D877" s="2"/>
      <c r="E877" s="2"/>
    </row>
    <row r="878" spans="4:5" ht="14.25" customHeight="1" x14ac:dyDescent="0.55000000000000004">
      <c r="D878" s="2"/>
      <c r="E878" s="2"/>
    </row>
    <row r="879" spans="4:5" ht="14.25" customHeight="1" x14ac:dyDescent="0.55000000000000004">
      <c r="D879" s="2"/>
      <c r="E879" s="2"/>
    </row>
    <row r="880" spans="4:5" ht="14.25" customHeight="1" x14ac:dyDescent="0.55000000000000004">
      <c r="D880" s="2"/>
      <c r="E880" s="2"/>
    </row>
    <row r="881" spans="4:5" ht="14.25" customHeight="1" x14ac:dyDescent="0.55000000000000004">
      <c r="D881" s="2"/>
      <c r="E881" s="2"/>
    </row>
    <row r="882" spans="4:5" ht="14.25" customHeight="1" x14ac:dyDescent="0.55000000000000004">
      <c r="D882" s="2"/>
      <c r="E882" s="2"/>
    </row>
    <row r="883" spans="4:5" ht="14.25" customHeight="1" x14ac:dyDescent="0.55000000000000004">
      <c r="D883" s="2"/>
      <c r="E883" s="2"/>
    </row>
    <row r="884" spans="4:5" ht="14.25" customHeight="1" x14ac:dyDescent="0.55000000000000004">
      <c r="D884" s="2"/>
      <c r="E884" s="2"/>
    </row>
    <row r="885" spans="4:5" ht="14.25" customHeight="1" x14ac:dyDescent="0.55000000000000004">
      <c r="D885" s="2"/>
      <c r="E885" s="2"/>
    </row>
    <row r="886" spans="4:5" ht="14.25" customHeight="1" x14ac:dyDescent="0.55000000000000004">
      <c r="D886" s="2"/>
      <c r="E886" s="2"/>
    </row>
    <row r="887" spans="4:5" ht="14.25" customHeight="1" x14ac:dyDescent="0.55000000000000004">
      <c r="D887" s="2"/>
      <c r="E887" s="2"/>
    </row>
    <row r="888" spans="4:5" ht="14.25" customHeight="1" x14ac:dyDescent="0.55000000000000004">
      <c r="D888" s="2"/>
      <c r="E888" s="2"/>
    </row>
    <row r="889" spans="4:5" ht="14.25" customHeight="1" x14ac:dyDescent="0.55000000000000004">
      <c r="D889" s="2"/>
      <c r="E889" s="2"/>
    </row>
    <row r="890" spans="4:5" ht="14.25" customHeight="1" x14ac:dyDescent="0.55000000000000004">
      <c r="D890" s="2"/>
      <c r="E890" s="2"/>
    </row>
    <row r="891" spans="4:5" ht="14.25" customHeight="1" x14ac:dyDescent="0.55000000000000004">
      <c r="D891" s="2"/>
      <c r="E891" s="2"/>
    </row>
    <row r="892" spans="4:5" ht="14.25" customHeight="1" x14ac:dyDescent="0.55000000000000004">
      <c r="D892" s="2"/>
      <c r="E892" s="2"/>
    </row>
    <row r="893" spans="4:5" ht="14.25" customHeight="1" x14ac:dyDescent="0.55000000000000004">
      <c r="D893" s="2"/>
      <c r="E893" s="2"/>
    </row>
    <row r="894" spans="4:5" ht="14.25" customHeight="1" x14ac:dyDescent="0.55000000000000004">
      <c r="D894" s="2"/>
      <c r="E894" s="2"/>
    </row>
    <row r="895" spans="4:5" ht="14.25" customHeight="1" x14ac:dyDescent="0.55000000000000004">
      <c r="D895" s="2"/>
      <c r="E895" s="2"/>
    </row>
    <row r="896" spans="4:5" ht="14.25" customHeight="1" x14ac:dyDescent="0.55000000000000004">
      <c r="D896" s="2"/>
      <c r="E896" s="2"/>
    </row>
    <row r="897" spans="4:5" ht="14.25" customHeight="1" x14ac:dyDescent="0.55000000000000004">
      <c r="D897" s="2"/>
      <c r="E897" s="2"/>
    </row>
    <row r="898" spans="4:5" ht="14.25" customHeight="1" x14ac:dyDescent="0.55000000000000004">
      <c r="D898" s="2"/>
      <c r="E898" s="2"/>
    </row>
    <row r="899" spans="4:5" ht="14.25" customHeight="1" x14ac:dyDescent="0.55000000000000004">
      <c r="D899" s="2"/>
      <c r="E899" s="2"/>
    </row>
    <row r="900" spans="4:5" ht="14.25" customHeight="1" x14ac:dyDescent="0.55000000000000004">
      <c r="D900" s="2"/>
      <c r="E900" s="2"/>
    </row>
    <row r="901" spans="4:5" ht="14.25" customHeight="1" x14ac:dyDescent="0.55000000000000004">
      <c r="D901" s="2"/>
      <c r="E901" s="2"/>
    </row>
    <row r="902" spans="4:5" ht="14.25" customHeight="1" x14ac:dyDescent="0.55000000000000004">
      <c r="D902" s="2"/>
      <c r="E902" s="2"/>
    </row>
    <row r="903" spans="4:5" ht="14.25" customHeight="1" x14ac:dyDescent="0.55000000000000004">
      <c r="D903" s="2"/>
      <c r="E903" s="2"/>
    </row>
    <row r="904" spans="4:5" ht="14.25" customHeight="1" x14ac:dyDescent="0.55000000000000004">
      <c r="D904" s="2"/>
      <c r="E904" s="2"/>
    </row>
    <row r="905" spans="4:5" ht="14.25" customHeight="1" x14ac:dyDescent="0.55000000000000004">
      <c r="D905" s="2"/>
      <c r="E905" s="2"/>
    </row>
    <row r="906" spans="4:5" ht="14.25" customHeight="1" x14ac:dyDescent="0.55000000000000004">
      <c r="D906" s="2"/>
      <c r="E906" s="2"/>
    </row>
    <row r="907" spans="4:5" ht="14.25" customHeight="1" x14ac:dyDescent="0.55000000000000004">
      <c r="D907" s="2"/>
      <c r="E907" s="2"/>
    </row>
    <row r="908" spans="4:5" ht="14.25" customHeight="1" x14ac:dyDescent="0.55000000000000004">
      <c r="D908" s="2"/>
      <c r="E908" s="2"/>
    </row>
    <row r="909" spans="4:5" ht="14.25" customHeight="1" x14ac:dyDescent="0.55000000000000004">
      <c r="D909" s="2"/>
      <c r="E909" s="2"/>
    </row>
    <row r="910" spans="4:5" ht="14.25" customHeight="1" x14ac:dyDescent="0.55000000000000004">
      <c r="D910" s="2"/>
      <c r="E910" s="2"/>
    </row>
    <row r="911" spans="4:5" ht="14.25" customHeight="1" x14ac:dyDescent="0.55000000000000004">
      <c r="D911" s="2"/>
      <c r="E911" s="2"/>
    </row>
    <row r="912" spans="4:5" ht="14.25" customHeight="1" x14ac:dyDescent="0.55000000000000004">
      <c r="D912" s="2"/>
      <c r="E912" s="2"/>
    </row>
    <row r="913" spans="4:5" ht="14.25" customHeight="1" x14ac:dyDescent="0.55000000000000004">
      <c r="D913" s="2"/>
      <c r="E913" s="2"/>
    </row>
    <row r="914" spans="4:5" ht="14.25" customHeight="1" x14ac:dyDescent="0.55000000000000004">
      <c r="D914" s="2"/>
      <c r="E914" s="2"/>
    </row>
    <row r="915" spans="4:5" ht="14.25" customHeight="1" x14ac:dyDescent="0.55000000000000004">
      <c r="D915" s="2"/>
      <c r="E915" s="2"/>
    </row>
    <row r="916" spans="4:5" ht="14.25" customHeight="1" x14ac:dyDescent="0.55000000000000004">
      <c r="D916" s="2"/>
      <c r="E916" s="2"/>
    </row>
    <row r="917" spans="4:5" ht="14.25" customHeight="1" x14ac:dyDescent="0.55000000000000004">
      <c r="D917" s="2"/>
      <c r="E917" s="2"/>
    </row>
    <row r="918" spans="4:5" ht="14.25" customHeight="1" x14ac:dyDescent="0.55000000000000004">
      <c r="D918" s="2"/>
      <c r="E918" s="2"/>
    </row>
    <row r="919" spans="4:5" ht="14.25" customHeight="1" x14ac:dyDescent="0.55000000000000004">
      <c r="D919" s="2"/>
      <c r="E919" s="2"/>
    </row>
    <row r="920" spans="4:5" ht="14.25" customHeight="1" x14ac:dyDescent="0.55000000000000004">
      <c r="D920" s="2"/>
      <c r="E920" s="2"/>
    </row>
    <row r="921" spans="4:5" ht="14.25" customHeight="1" x14ac:dyDescent="0.55000000000000004">
      <c r="D921" s="2"/>
      <c r="E921" s="2"/>
    </row>
    <row r="922" spans="4:5" ht="14.25" customHeight="1" x14ac:dyDescent="0.55000000000000004">
      <c r="D922" s="2"/>
      <c r="E922" s="2"/>
    </row>
    <row r="923" spans="4:5" ht="14.25" customHeight="1" x14ac:dyDescent="0.55000000000000004">
      <c r="D923" s="2"/>
      <c r="E923" s="2"/>
    </row>
    <row r="924" spans="4:5" ht="14.25" customHeight="1" x14ac:dyDescent="0.55000000000000004">
      <c r="D924" s="2"/>
      <c r="E924" s="2"/>
    </row>
    <row r="925" spans="4:5" ht="14.25" customHeight="1" x14ac:dyDescent="0.55000000000000004">
      <c r="D925" s="2"/>
      <c r="E925" s="2"/>
    </row>
    <row r="926" spans="4:5" ht="14.25" customHeight="1" x14ac:dyDescent="0.55000000000000004">
      <c r="D926" s="2"/>
      <c r="E926" s="2"/>
    </row>
    <row r="927" spans="4:5" ht="14.25" customHeight="1" x14ac:dyDescent="0.55000000000000004">
      <c r="D927" s="2"/>
      <c r="E927" s="2"/>
    </row>
    <row r="928" spans="4:5" ht="14.25" customHeight="1" x14ac:dyDescent="0.55000000000000004">
      <c r="D928" s="2"/>
      <c r="E928" s="2"/>
    </row>
    <row r="929" spans="4:5" ht="14.25" customHeight="1" x14ac:dyDescent="0.55000000000000004">
      <c r="D929" s="2"/>
      <c r="E929" s="2"/>
    </row>
    <row r="930" spans="4:5" ht="14.25" customHeight="1" x14ac:dyDescent="0.55000000000000004">
      <c r="D930" s="2"/>
      <c r="E930" s="2"/>
    </row>
    <row r="931" spans="4:5" ht="14.25" customHeight="1" x14ac:dyDescent="0.55000000000000004">
      <c r="D931" s="2"/>
      <c r="E931" s="2"/>
    </row>
    <row r="932" spans="4:5" ht="14.25" customHeight="1" x14ac:dyDescent="0.55000000000000004">
      <c r="D932" s="2"/>
      <c r="E932" s="2"/>
    </row>
    <row r="933" spans="4:5" ht="14.25" customHeight="1" x14ac:dyDescent="0.55000000000000004">
      <c r="D933" s="2"/>
      <c r="E933" s="2"/>
    </row>
    <row r="934" spans="4:5" ht="14.25" customHeight="1" x14ac:dyDescent="0.55000000000000004">
      <c r="D934" s="2"/>
      <c r="E934" s="2"/>
    </row>
    <row r="935" spans="4:5" ht="14.25" customHeight="1" x14ac:dyDescent="0.55000000000000004">
      <c r="D935" s="2"/>
      <c r="E935" s="2"/>
    </row>
    <row r="936" spans="4:5" ht="14.25" customHeight="1" x14ac:dyDescent="0.55000000000000004">
      <c r="D936" s="2"/>
      <c r="E936" s="2"/>
    </row>
    <row r="937" spans="4:5" ht="14.25" customHeight="1" x14ac:dyDescent="0.55000000000000004">
      <c r="D937" s="2"/>
      <c r="E937" s="2"/>
    </row>
    <row r="938" spans="4:5" ht="14.25" customHeight="1" x14ac:dyDescent="0.55000000000000004">
      <c r="D938" s="2"/>
      <c r="E938" s="2"/>
    </row>
    <row r="939" spans="4:5" ht="14.25" customHeight="1" x14ac:dyDescent="0.55000000000000004">
      <c r="D939" s="2"/>
      <c r="E939" s="2"/>
    </row>
    <row r="940" spans="4:5" ht="14.25" customHeight="1" x14ac:dyDescent="0.55000000000000004">
      <c r="D940" s="2"/>
      <c r="E940" s="2"/>
    </row>
    <row r="941" spans="4:5" ht="14.25" customHeight="1" x14ac:dyDescent="0.55000000000000004">
      <c r="D941" s="2"/>
      <c r="E941" s="2"/>
    </row>
    <row r="942" spans="4:5" ht="14.25" customHeight="1" x14ac:dyDescent="0.55000000000000004">
      <c r="D942" s="2"/>
      <c r="E942" s="2"/>
    </row>
    <row r="943" spans="4:5" ht="14.25" customHeight="1" x14ac:dyDescent="0.55000000000000004">
      <c r="D943" s="2"/>
      <c r="E943" s="2"/>
    </row>
    <row r="944" spans="4:5" ht="14.25" customHeight="1" x14ac:dyDescent="0.55000000000000004">
      <c r="D944" s="2"/>
      <c r="E944" s="2"/>
    </row>
    <row r="945" spans="4:5" ht="14.25" customHeight="1" x14ac:dyDescent="0.55000000000000004">
      <c r="D945" s="2"/>
      <c r="E945" s="2"/>
    </row>
    <row r="946" spans="4:5" ht="14.25" customHeight="1" x14ac:dyDescent="0.55000000000000004">
      <c r="D946" s="2"/>
      <c r="E946" s="2"/>
    </row>
    <row r="947" spans="4:5" ht="14.25" customHeight="1" x14ac:dyDescent="0.55000000000000004">
      <c r="D947" s="2"/>
      <c r="E947" s="2"/>
    </row>
    <row r="948" spans="4:5" ht="14.25" customHeight="1" x14ac:dyDescent="0.55000000000000004">
      <c r="D948" s="2"/>
      <c r="E948" s="2"/>
    </row>
    <row r="949" spans="4:5" ht="14.25" customHeight="1" x14ac:dyDescent="0.55000000000000004">
      <c r="D949" s="2"/>
      <c r="E949" s="2"/>
    </row>
    <row r="950" spans="4:5" ht="14.25" customHeight="1" x14ac:dyDescent="0.55000000000000004">
      <c r="D950" s="2"/>
      <c r="E950" s="2"/>
    </row>
    <row r="951" spans="4:5" ht="14.25" customHeight="1" x14ac:dyDescent="0.55000000000000004">
      <c r="D951" s="2"/>
      <c r="E951" s="2"/>
    </row>
    <row r="952" spans="4:5" ht="14.25" customHeight="1" x14ac:dyDescent="0.55000000000000004">
      <c r="D952" s="2"/>
      <c r="E952" s="2"/>
    </row>
    <row r="953" spans="4:5" ht="14.25" customHeight="1" x14ac:dyDescent="0.55000000000000004">
      <c r="D953" s="2"/>
      <c r="E953" s="2"/>
    </row>
    <row r="954" spans="4:5" ht="14.25" customHeight="1" x14ac:dyDescent="0.55000000000000004">
      <c r="D954" s="2"/>
      <c r="E954" s="2"/>
    </row>
    <row r="955" spans="4:5" ht="14.25" customHeight="1" x14ac:dyDescent="0.55000000000000004">
      <c r="D955" s="2"/>
      <c r="E955" s="2"/>
    </row>
    <row r="956" spans="4:5" ht="14.25" customHeight="1" x14ac:dyDescent="0.55000000000000004">
      <c r="D956" s="2"/>
      <c r="E956" s="2"/>
    </row>
    <row r="957" spans="4:5" ht="14.25" customHeight="1" x14ac:dyDescent="0.55000000000000004">
      <c r="D957" s="2"/>
      <c r="E957" s="2"/>
    </row>
    <row r="958" spans="4:5" ht="14.25" customHeight="1" x14ac:dyDescent="0.55000000000000004">
      <c r="D958" s="2"/>
      <c r="E958" s="2"/>
    </row>
    <row r="959" spans="4:5" ht="14.25" customHeight="1" x14ac:dyDescent="0.55000000000000004">
      <c r="D959" s="2"/>
      <c r="E959" s="2"/>
    </row>
    <row r="960" spans="4:5" ht="14.25" customHeight="1" x14ac:dyDescent="0.55000000000000004">
      <c r="D960" s="2"/>
      <c r="E960" s="2"/>
    </row>
    <row r="961" spans="4:5" ht="14.25" customHeight="1" x14ac:dyDescent="0.55000000000000004">
      <c r="D961" s="2"/>
      <c r="E961" s="2"/>
    </row>
    <row r="962" spans="4:5" ht="14.25" customHeight="1" x14ac:dyDescent="0.55000000000000004">
      <c r="D962" s="2"/>
      <c r="E962" s="2"/>
    </row>
    <row r="963" spans="4:5" ht="14.25" customHeight="1" x14ac:dyDescent="0.55000000000000004">
      <c r="D963" s="2"/>
      <c r="E963" s="2"/>
    </row>
    <row r="964" spans="4:5" ht="14.25" customHeight="1" x14ac:dyDescent="0.55000000000000004">
      <c r="D964" s="2"/>
      <c r="E964" s="2"/>
    </row>
    <row r="965" spans="4:5" ht="14.25" customHeight="1" x14ac:dyDescent="0.55000000000000004">
      <c r="D965" s="2"/>
      <c r="E965" s="2"/>
    </row>
    <row r="966" spans="4:5" ht="14.25" customHeight="1" x14ac:dyDescent="0.55000000000000004">
      <c r="D966" s="2"/>
      <c r="E966" s="2"/>
    </row>
    <row r="967" spans="4:5" ht="14.25" customHeight="1" x14ac:dyDescent="0.55000000000000004">
      <c r="D967" s="2"/>
      <c r="E967" s="2"/>
    </row>
    <row r="968" spans="4:5" ht="14.25" customHeight="1" x14ac:dyDescent="0.55000000000000004">
      <c r="D968" s="2"/>
      <c r="E968" s="2"/>
    </row>
    <row r="969" spans="4:5" ht="14.25" customHeight="1" x14ac:dyDescent="0.55000000000000004">
      <c r="D969" s="2"/>
      <c r="E969" s="2"/>
    </row>
    <row r="970" spans="4:5" ht="14.25" customHeight="1" x14ac:dyDescent="0.55000000000000004">
      <c r="D970" s="2"/>
      <c r="E970" s="2"/>
    </row>
    <row r="971" spans="4:5" ht="14.25" customHeight="1" x14ac:dyDescent="0.55000000000000004">
      <c r="D971" s="2"/>
      <c r="E971" s="2"/>
    </row>
    <row r="972" spans="4:5" ht="14.25" customHeight="1" x14ac:dyDescent="0.55000000000000004">
      <c r="D972" s="2"/>
      <c r="E972" s="2"/>
    </row>
    <row r="973" spans="4:5" ht="14.25" customHeight="1" x14ac:dyDescent="0.55000000000000004">
      <c r="D973" s="2"/>
      <c r="E973" s="2"/>
    </row>
    <row r="974" spans="4:5" ht="14.25" customHeight="1" x14ac:dyDescent="0.55000000000000004">
      <c r="D974" s="2"/>
      <c r="E974" s="2"/>
    </row>
    <row r="975" spans="4:5" ht="14.25" customHeight="1" x14ac:dyDescent="0.55000000000000004">
      <c r="D975" s="2"/>
      <c r="E975" s="2"/>
    </row>
    <row r="976" spans="4:5" ht="14.25" customHeight="1" x14ac:dyDescent="0.55000000000000004">
      <c r="D976" s="2"/>
      <c r="E976" s="2"/>
    </row>
    <row r="977" spans="4:5" ht="14.25" customHeight="1" x14ac:dyDescent="0.55000000000000004">
      <c r="D977" s="2"/>
      <c r="E977" s="2"/>
    </row>
    <row r="978" spans="4:5" ht="14.25" customHeight="1" x14ac:dyDescent="0.55000000000000004">
      <c r="D978" s="2"/>
      <c r="E978" s="2"/>
    </row>
    <row r="979" spans="4:5" ht="14.25" customHeight="1" x14ac:dyDescent="0.55000000000000004">
      <c r="D979" s="2"/>
      <c r="E979" s="2"/>
    </row>
    <row r="980" spans="4:5" ht="14.25" customHeight="1" x14ac:dyDescent="0.55000000000000004">
      <c r="D980" s="2"/>
      <c r="E980" s="2"/>
    </row>
    <row r="981" spans="4:5" ht="14.25" customHeight="1" x14ac:dyDescent="0.55000000000000004">
      <c r="D981" s="2"/>
      <c r="E981" s="2"/>
    </row>
    <row r="982" spans="4:5" ht="14.25" customHeight="1" x14ac:dyDescent="0.55000000000000004">
      <c r="D982" s="2"/>
      <c r="E982" s="2"/>
    </row>
    <row r="983" spans="4:5" ht="14.25" customHeight="1" x14ac:dyDescent="0.55000000000000004">
      <c r="D983" s="2"/>
      <c r="E983" s="2"/>
    </row>
    <row r="984" spans="4:5" ht="14.25" customHeight="1" x14ac:dyDescent="0.55000000000000004">
      <c r="D984" s="2"/>
      <c r="E984" s="2"/>
    </row>
    <row r="985" spans="4:5" ht="14.25" customHeight="1" x14ac:dyDescent="0.55000000000000004">
      <c r="D985" s="2"/>
      <c r="E985" s="2"/>
    </row>
    <row r="986" spans="4:5" ht="14.25" customHeight="1" x14ac:dyDescent="0.55000000000000004">
      <c r="D986" s="2"/>
      <c r="E986" s="2"/>
    </row>
    <row r="987" spans="4:5" ht="14.25" customHeight="1" x14ac:dyDescent="0.55000000000000004">
      <c r="D987" s="2"/>
      <c r="E987" s="2"/>
    </row>
    <row r="988" spans="4:5" ht="14.25" customHeight="1" x14ac:dyDescent="0.55000000000000004">
      <c r="D988" s="2"/>
      <c r="E988" s="2"/>
    </row>
    <row r="989" spans="4:5" ht="14.25" customHeight="1" x14ac:dyDescent="0.55000000000000004">
      <c r="D989" s="2"/>
      <c r="E989" s="2"/>
    </row>
    <row r="990" spans="4:5" ht="14.25" customHeight="1" x14ac:dyDescent="0.55000000000000004">
      <c r="D990" s="2"/>
      <c r="E990" s="2"/>
    </row>
    <row r="991" spans="4:5" ht="14.25" customHeight="1" x14ac:dyDescent="0.55000000000000004">
      <c r="D991" s="2"/>
      <c r="E991" s="2"/>
    </row>
    <row r="992" spans="4:5" ht="14.25" customHeight="1" x14ac:dyDescent="0.55000000000000004">
      <c r="D992" s="2"/>
      <c r="E992" s="2"/>
    </row>
    <row r="993" spans="4:5" ht="14.25" customHeight="1" x14ac:dyDescent="0.55000000000000004">
      <c r="D993" s="2"/>
      <c r="E993" s="2"/>
    </row>
    <row r="994" spans="4:5" ht="14.25" customHeight="1" x14ac:dyDescent="0.55000000000000004">
      <c r="D994" s="2"/>
      <c r="E994" s="2"/>
    </row>
    <row r="995" spans="4:5" ht="14.25" customHeight="1" x14ac:dyDescent="0.55000000000000004">
      <c r="D995" s="2"/>
      <c r="E995" s="2"/>
    </row>
    <row r="996" spans="4:5" ht="14.25" customHeight="1" x14ac:dyDescent="0.55000000000000004">
      <c r="D996" s="2"/>
      <c r="E996" s="2"/>
    </row>
    <row r="997" spans="4:5" ht="14.25" customHeight="1" x14ac:dyDescent="0.55000000000000004">
      <c r="D997" s="2"/>
      <c r="E997" s="2"/>
    </row>
    <row r="998" spans="4:5" ht="14.25" customHeight="1" x14ac:dyDescent="0.55000000000000004">
      <c r="D998" s="2"/>
      <c r="E998" s="2"/>
    </row>
    <row r="999" spans="4:5" ht="14.25" customHeight="1" x14ac:dyDescent="0.55000000000000004">
      <c r="D999" s="2"/>
      <c r="E999" s="2"/>
    </row>
    <row r="1000" spans="4:5" ht="14.25" customHeight="1" x14ac:dyDescent="0.55000000000000004">
      <c r="D1000" s="2"/>
      <c r="E1000" s="2"/>
    </row>
    <row r="1001" spans="4:5" ht="14.25" customHeight="1" x14ac:dyDescent="0.55000000000000004">
      <c r="D1001" s="2"/>
      <c r="E1001" s="2"/>
    </row>
    <row r="1002" spans="4:5" ht="14.25" customHeight="1" x14ac:dyDescent="0.55000000000000004">
      <c r="D1002" s="2"/>
      <c r="E1002" s="2"/>
    </row>
    <row r="1003" spans="4:5" ht="14.25" customHeight="1" x14ac:dyDescent="0.55000000000000004">
      <c r="D1003" s="2"/>
      <c r="E1003" s="2"/>
    </row>
    <row r="1004" spans="4:5" ht="14.25" customHeight="1" x14ac:dyDescent="0.55000000000000004">
      <c r="D1004" s="2"/>
      <c r="E1004" s="2"/>
    </row>
    <row r="1005" spans="4:5" ht="14.25" customHeight="1" x14ac:dyDescent="0.55000000000000004">
      <c r="D1005" s="2"/>
      <c r="E1005" s="2"/>
    </row>
    <row r="1006" spans="4:5" ht="14.25" customHeight="1" x14ac:dyDescent="0.55000000000000004">
      <c r="D1006" s="2"/>
      <c r="E1006" s="2"/>
    </row>
    <row r="1007" spans="4:5" ht="14.25" customHeight="1" x14ac:dyDescent="0.55000000000000004">
      <c r="D1007" s="2"/>
      <c r="E1007" s="2"/>
    </row>
    <row r="1008" spans="4:5" ht="14.25" customHeight="1" x14ac:dyDescent="0.55000000000000004">
      <c r="D1008" s="2"/>
      <c r="E1008" s="2"/>
    </row>
    <row r="1009" spans="4:5" ht="14.25" customHeight="1" x14ac:dyDescent="0.55000000000000004">
      <c r="D1009" s="2"/>
      <c r="E1009" s="2"/>
    </row>
    <row r="1010" spans="4:5" ht="14.25" customHeight="1" x14ac:dyDescent="0.55000000000000004">
      <c r="D1010" s="2"/>
      <c r="E1010" s="2"/>
    </row>
    <row r="1011" spans="4:5" ht="14.25" customHeight="1" x14ac:dyDescent="0.55000000000000004">
      <c r="D1011" s="2"/>
      <c r="E1011" s="2"/>
    </row>
    <row r="1012" spans="4:5" ht="14.25" customHeight="1" x14ac:dyDescent="0.55000000000000004">
      <c r="D1012" s="2"/>
      <c r="E1012" s="2"/>
    </row>
  </sheetData>
  <sortState ref="B8:R27">
    <sortCondition ref="P8:P27"/>
  </sortState>
  <mergeCells count="21">
    <mergeCell ref="E1:R1"/>
    <mergeCell ref="E3:R3"/>
    <mergeCell ref="A6:A7"/>
    <mergeCell ref="B6:B7"/>
    <mergeCell ref="C6:C7"/>
    <mergeCell ref="D6:D7"/>
    <mergeCell ref="E6:E7"/>
    <mergeCell ref="F6:F7"/>
    <mergeCell ref="G6:G7"/>
    <mergeCell ref="AA3:AA7"/>
    <mergeCell ref="E32:R32"/>
    <mergeCell ref="P6:P7"/>
    <mergeCell ref="Q6:Q7"/>
    <mergeCell ref="R6:R7"/>
    <mergeCell ref="H6:K6"/>
    <mergeCell ref="L6:O6"/>
    <mergeCell ref="S6:S7"/>
    <mergeCell ref="H7:I7"/>
    <mergeCell ref="J7:K7"/>
    <mergeCell ref="L7:M7"/>
    <mergeCell ref="N7:O7"/>
  </mergeCells>
  <conditionalFormatting sqref="P8:P10 P13:P29">
    <cfRule type="cellIs" dxfId="43" priority="35" operator="equal">
      <formula>"nc"</formula>
    </cfRule>
  </conditionalFormatting>
  <conditionalFormatting sqref="R8:R10 R13:R29">
    <cfRule type="cellIs" dxfId="42" priority="34" operator="equal">
      <formula>0</formula>
    </cfRule>
  </conditionalFormatting>
  <conditionalFormatting sqref="R11:R12">
    <cfRule type="cellIs" dxfId="41" priority="22" operator="equal">
      <formula>0</formula>
    </cfRule>
  </conditionalFormatting>
  <conditionalFormatting sqref="O8:O9">
    <cfRule type="cellIs" dxfId="40" priority="16" operator="equal">
      <formula>0</formula>
    </cfRule>
  </conditionalFormatting>
  <conditionalFormatting sqref="I8:I9">
    <cfRule type="cellIs" dxfId="39" priority="15" operator="equal">
      <formula>0</formula>
    </cfRule>
  </conditionalFormatting>
  <conditionalFormatting sqref="P11:P12">
    <cfRule type="cellIs" dxfId="38" priority="23" operator="equal">
      <formula>"nc"</formula>
    </cfRule>
  </conditionalFormatting>
  <conditionalFormatting sqref="O10">
    <cfRule type="cellIs" dxfId="37" priority="11" operator="equal">
      <formula>0</formula>
    </cfRule>
  </conditionalFormatting>
  <conditionalFormatting sqref="I10">
    <cfRule type="cellIs" dxfId="36" priority="10" operator="equal">
      <formula>0</formula>
    </cfRule>
  </conditionalFormatting>
  <conditionalFormatting sqref="O11:O29 M11:M29 I11:I29">
    <cfRule type="cellIs" dxfId="35" priority="17" operator="equal">
      <formula>0</formula>
    </cfRule>
  </conditionalFormatting>
  <conditionalFormatting sqref="M8">
    <cfRule type="cellIs" dxfId="34" priority="13" operator="equal">
      <formula>0</formula>
    </cfRule>
  </conditionalFormatting>
  <conditionalFormatting sqref="M9">
    <cfRule type="cellIs" dxfId="33" priority="12" operator="equal">
      <formula>0</formula>
    </cfRule>
  </conditionalFormatting>
  <conditionalFormatting sqref="M10">
    <cfRule type="cellIs" dxfId="32" priority="8" operator="equal">
      <formula>0</formula>
    </cfRule>
  </conditionalFormatting>
  <conditionalFormatting sqref="K13:K29">
    <cfRule type="cellIs" dxfId="31" priority="7" operator="equal">
      <formula>0</formula>
    </cfRule>
  </conditionalFormatting>
  <conditionalFormatting sqref="K8:K9">
    <cfRule type="cellIs" dxfId="30" priority="2" operator="equal">
      <formula>0</formula>
    </cfRule>
  </conditionalFormatting>
  <conditionalFormatting sqref="K10">
    <cfRule type="cellIs" dxfId="29" priority="1" operator="equal">
      <formula>0</formula>
    </cfRule>
  </conditionalFormatting>
  <conditionalFormatting sqref="K11:K12">
    <cfRule type="cellIs" dxfId="28" priority="3" operator="equal">
      <formula>0</formula>
    </cfRule>
  </conditionalFormatting>
  <pageMargins left="0.25" right="0.25" top="0.75" bottom="0.75" header="0.3" footer="0.3"/>
  <pageSetup paperSize="9" fitToHeight="0" orientation="landscape" r:id="rId1"/>
  <rowBreaks count="1" manualBreakCount="1">
    <brk id="32" max="16383" man="1"/>
  </rowBreaks>
  <colBreaks count="1" manualBreakCount="1">
    <brk id="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4"/>
  </sheetPr>
  <dimension ref="A1:Z1012"/>
  <sheetViews>
    <sheetView zoomScaleNormal="100" workbookViewId="0">
      <selection activeCell="K11" sqref="K11"/>
    </sheetView>
  </sheetViews>
  <sheetFormatPr baseColWidth="10" defaultColWidth="17.26171875" defaultRowHeight="15" customHeight="1" x14ac:dyDescent="0.55000000000000004"/>
  <cols>
    <col min="1" max="1" width="3.26171875" style="1" customWidth="1"/>
    <col min="2" max="3" width="12.15625" style="1" customWidth="1"/>
    <col min="4" max="4" width="5" style="1" bestFit="1" customWidth="1"/>
    <col min="5" max="5" width="20.26171875" style="1" customWidth="1"/>
    <col min="6" max="6" width="5.578125" style="1" customWidth="1"/>
    <col min="7" max="7" width="12.15625" style="1" bestFit="1" customWidth="1"/>
    <col min="8" max="8" width="5.15625" style="1" bestFit="1" customWidth="1"/>
    <col min="9" max="9" width="7.68359375" style="1" customWidth="1"/>
    <col min="10" max="10" width="5.15625" style="1" bestFit="1" customWidth="1"/>
    <col min="11" max="11" width="6.578125" style="1" customWidth="1"/>
    <col min="12" max="12" width="5.15625" style="1" bestFit="1" customWidth="1"/>
    <col min="13" max="13" width="5.578125" style="1" bestFit="1" customWidth="1"/>
    <col min="14" max="14" width="5.15625" style="1" bestFit="1" customWidth="1"/>
    <col min="15" max="15" width="6.15625" style="1" customWidth="1"/>
    <col min="16" max="16" width="12.15625" style="1" customWidth="1"/>
    <col min="17" max="17" width="6" style="1" customWidth="1"/>
    <col min="18" max="18" width="7.578125" style="1" customWidth="1"/>
    <col min="19" max="20" width="12.15625" style="1" customWidth="1"/>
    <col min="21" max="24" width="4" style="1" bestFit="1" customWidth="1"/>
    <col min="25" max="25" width="0.83984375" style="1" customWidth="1"/>
    <col min="26" max="26" width="12.15625" style="1" customWidth="1"/>
    <col min="27" max="16384" width="17.26171875" style="1"/>
  </cols>
  <sheetData>
    <row r="1" spans="1:26" ht="35.700000000000003" x14ac:dyDescent="1.3">
      <c r="B1" s="52" t="s">
        <v>158</v>
      </c>
      <c r="C1" s="53"/>
      <c r="E1" s="171" t="s">
        <v>203</v>
      </c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</row>
    <row r="2" spans="1:26" ht="14.25" customHeight="1" x14ac:dyDescent="0.55000000000000004">
      <c r="D2" s="2"/>
      <c r="E2" s="2"/>
    </row>
    <row r="3" spans="1:26" ht="20.399999999999999" x14ac:dyDescent="0.75">
      <c r="D3" s="2"/>
      <c r="E3" s="186" t="s">
        <v>264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</row>
    <row r="4" spans="1:26" ht="14.25" customHeight="1" x14ac:dyDescent="0.55000000000000004">
      <c r="D4" s="2"/>
      <c r="E4" s="2"/>
    </row>
    <row r="5" spans="1:26" ht="14.25" customHeight="1" thickBot="1" x14ac:dyDescent="0.6">
      <c r="D5" s="2"/>
      <c r="E5" s="2"/>
      <c r="H5" s="3" t="s">
        <v>0</v>
      </c>
      <c r="I5" s="3" t="s">
        <v>1</v>
      </c>
      <c r="J5" s="3" t="s">
        <v>0</v>
      </c>
      <c r="K5" s="3" t="s">
        <v>1</v>
      </c>
      <c r="L5" s="3" t="s">
        <v>0</v>
      </c>
      <c r="M5" s="3" t="s">
        <v>1</v>
      </c>
      <c r="N5" s="3" t="s">
        <v>0</v>
      </c>
      <c r="O5" s="3" t="s">
        <v>1</v>
      </c>
    </row>
    <row r="6" spans="1:26" ht="14.25" customHeight="1" thickBot="1" x14ac:dyDescent="0.6">
      <c r="A6" s="173" t="s">
        <v>16</v>
      </c>
      <c r="B6" s="175" t="s">
        <v>48</v>
      </c>
      <c r="C6" s="175" t="s">
        <v>39</v>
      </c>
      <c r="D6" s="175" t="s">
        <v>196</v>
      </c>
      <c r="E6" s="177" t="s">
        <v>17</v>
      </c>
      <c r="F6" s="173" t="s">
        <v>188</v>
      </c>
      <c r="G6" s="179" t="s">
        <v>2</v>
      </c>
      <c r="H6" s="168">
        <v>2019</v>
      </c>
      <c r="I6" s="169"/>
      <c r="J6" s="169"/>
      <c r="K6" s="169"/>
      <c r="L6" s="168">
        <v>2020</v>
      </c>
      <c r="M6" s="169"/>
      <c r="N6" s="169"/>
      <c r="O6" s="169"/>
      <c r="P6" s="166" t="s">
        <v>209</v>
      </c>
      <c r="Q6" s="166" t="s">
        <v>160</v>
      </c>
      <c r="R6" s="162" t="s">
        <v>3</v>
      </c>
      <c r="S6" s="162" t="s">
        <v>4</v>
      </c>
      <c r="T6" s="114"/>
    </row>
    <row r="7" spans="1:26" ht="29.25" customHeight="1" thickBot="1" x14ac:dyDescent="0.6">
      <c r="A7" s="174" t="s">
        <v>5</v>
      </c>
      <c r="B7" s="176"/>
      <c r="C7" s="176"/>
      <c r="D7" s="176" t="s">
        <v>5</v>
      </c>
      <c r="E7" s="178"/>
      <c r="F7" s="174"/>
      <c r="G7" s="180"/>
      <c r="H7" s="164" t="s">
        <v>206</v>
      </c>
      <c r="I7" s="165"/>
      <c r="J7" s="164" t="s">
        <v>205</v>
      </c>
      <c r="K7" s="165"/>
      <c r="L7" s="164" t="s">
        <v>207</v>
      </c>
      <c r="M7" s="165"/>
      <c r="N7" s="164" t="s">
        <v>208</v>
      </c>
      <c r="O7" s="165"/>
      <c r="P7" s="167"/>
      <c r="Q7" s="167"/>
      <c r="R7" s="163"/>
      <c r="S7" s="163"/>
      <c r="T7" s="115"/>
      <c r="U7" s="1" t="s">
        <v>6</v>
      </c>
      <c r="V7" s="1" t="s">
        <v>7</v>
      </c>
      <c r="W7" s="1" t="s">
        <v>9</v>
      </c>
      <c r="X7" s="1" t="s">
        <v>10</v>
      </c>
      <c r="Z7" s="1" t="s">
        <v>159</v>
      </c>
    </row>
    <row r="8" spans="1:26" ht="14.25" customHeight="1" x14ac:dyDescent="0.55000000000000004">
      <c r="A8" s="142">
        <v>1</v>
      </c>
      <c r="B8" s="143" t="s">
        <v>174</v>
      </c>
      <c r="C8" s="143">
        <v>47537256</v>
      </c>
      <c r="D8" s="142">
        <v>15.9</v>
      </c>
      <c r="E8" s="143" t="s">
        <v>64</v>
      </c>
      <c r="F8" s="142" t="s">
        <v>67</v>
      </c>
      <c r="G8" s="148" t="s">
        <v>177</v>
      </c>
      <c r="H8" s="144">
        <v>82</v>
      </c>
      <c r="I8" s="145">
        <f>IF(ISBLANK(H8),0,IF(ISTEXT(H8),VLOOKUP(H8,Data!$B$1:C$27,2,FALSE),VLOOKUP(RANK(H8,H$8:H$30,1),Data!$B$1:C$27,2,FALSE)))</f>
        <v>100</v>
      </c>
      <c r="J8" s="144">
        <v>95</v>
      </c>
      <c r="K8" s="145">
        <f>IF(ISBLANK(J8),0,IF(ISTEXT(J8),VLOOKUP(J8,Data!$B$1:E$27,2,FALSE),VLOOKUP(RANK(J8,J$8:J$30,1),Data!$B$1:E$27,2,FALSE)))</f>
        <v>100</v>
      </c>
      <c r="L8" s="144"/>
      <c r="M8" s="145">
        <f>IF(ISBLANK(L8),0,IF(ISTEXT(L8),VLOOKUP(L8,Data!$B$1:E$27,2,FALSE),VLOOKUP(RANK(L8,L$8:L$30,1),Data!$B$1:E$27,2,FALSE)))</f>
        <v>0</v>
      </c>
      <c r="N8" s="144"/>
      <c r="O8" s="145">
        <f>IF(ISBLANK(N8),0,IF(ISTEXT(N8),VLOOKUP(N8,Data!$B$1:C$16,2,FALSE),VLOOKUP(RANK(N8,$N$8:$N$30,1),Data!$B$1:C$16,2,FALSE)))</f>
        <v>0</v>
      </c>
      <c r="P8" s="146">
        <f>IF(R8&gt;0,RANK(R8,$R$8:$R$30),"nc")</f>
        <v>1</v>
      </c>
      <c r="Q8" s="146"/>
      <c r="R8" s="146">
        <f t="shared" ref="R8:R29" si="0">SUM(U8:X8)-MIN(U8:X8)</f>
        <v>200</v>
      </c>
      <c r="S8" s="142">
        <f t="shared" ref="S8:S29" si="1">SUM(U8:X8)</f>
        <v>200</v>
      </c>
      <c r="T8" s="147">
        <f>K8+O8+I8+M8</f>
        <v>200</v>
      </c>
      <c r="U8" s="135">
        <f t="shared" ref="U8:U29" si="2">I8</f>
        <v>100</v>
      </c>
      <c r="V8" s="136">
        <f t="shared" ref="V8:V29" si="3">K8</f>
        <v>100</v>
      </c>
      <c r="W8" s="136">
        <f t="shared" ref="W8:W29" si="4">M8</f>
        <v>0</v>
      </c>
      <c r="X8" s="136">
        <f t="shared" ref="X8:X29" si="5">O8</f>
        <v>0</v>
      </c>
      <c r="Y8" s="137"/>
      <c r="Z8" s="138">
        <f>COUNTA(H8,J8,#REF!,L8,N8,#REF!)</f>
        <v>4</v>
      </c>
    </row>
    <row r="9" spans="1:26" ht="14.25" customHeight="1" x14ac:dyDescent="0.55000000000000004">
      <c r="A9" s="104">
        <v>2</v>
      </c>
      <c r="B9" s="103" t="s">
        <v>41</v>
      </c>
      <c r="C9" s="103">
        <v>534001295</v>
      </c>
      <c r="D9" s="104">
        <v>22.4</v>
      </c>
      <c r="E9" s="103" t="s">
        <v>65</v>
      </c>
      <c r="F9" s="104" t="s">
        <v>67</v>
      </c>
      <c r="G9" s="117" t="s">
        <v>192</v>
      </c>
      <c r="H9" s="106">
        <v>95</v>
      </c>
      <c r="I9" s="141">
        <f>IF(ISBLANK(H9),0,IF(ISTEXT(H9),VLOOKUP(H9,Data!$B$1:C$27,2,FALSE),VLOOKUP(RANK(H9,H$8:H$30,1),Data!$B$1:C$27,2,FALSE)))</f>
        <v>70</v>
      </c>
      <c r="J9" s="106">
        <v>97</v>
      </c>
      <c r="K9" s="141">
        <f>IF(ISBLANK(J9),0,IF(ISTEXT(J9),VLOOKUP(J9,Data!$B$1:E$27,2,FALSE),VLOOKUP(RANK(J9,J$8:J$30,1),Data!$B$1:E$27,2,FALSE)))</f>
        <v>70</v>
      </c>
      <c r="L9" s="106"/>
      <c r="M9" s="141">
        <f>IF(ISBLANK(L9),0,IF(ISTEXT(L9),VLOOKUP(L9,Data!$B$1:E$27,2,FALSE),VLOOKUP(RANK(L9,L$8:L$30,1),Data!$B$1:E$27,2,FALSE)))</f>
        <v>0</v>
      </c>
      <c r="N9" s="106"/>
      <c r="O9" s="141">
        <f>IF(ISBLANK(N9),0,IF(ISTEXT(N9),VLOOKUP(N9,Data!$B$1:C$16,2,FALSE),VLOOKUP(RANK(N9,$N$8:$N$30,1),Data!$B$1:C$16,2,FALSE)))</f>
        <v>0</v>
      </c>
      <c r="P9" s="111">
        <f>IF(R9&gt;0,RANK(R9,$R$8:$R$30),"nc")</f>
        <v>2</v>
      </c>
      <c r="Q9" s="111"/>
      <c r="R9" s="111">
        <f t="shared" si="0"/>
        <v>140</v>
      </c>
      <c r="S9" s="104">
        <f t="shared" si="1"/>
        <v>140</v>
      </c>
      <c r="T9" s="56">
        <f>K9+O9+I9+M9</f>
        <v>140</v>
      </c>
      <c r="U9" s="135">
        <f t="shared" si="2"/>
        <v>70</v>
      </c>
      <c r="V9" s="136">
        <f t="shared" si="3"/>
        <v>70</v>
      </c>
      <c r="W9" s="136">
        <f t="shared" si="4"/>
        <v>0</v>
      </c>
      <c r="X9" s="136">
        <f t="shared" si="5"/>
        <v>0</v>
      </c>
      <c r="Y9" s="137"/>
      <c r="Z9" s="138">
        <f>COUNTA(H9,J9,#REF!,L9,N9,#REF!)</f>
        <v>4</v>
      </c>
    </row>
    <row r="10" spans="1:26" ht="14.25" customHeight="1" x14ac:dyDescent="0.55000000000000004">
      <c r="A10" s="104">
        <v>3</v>
      </c>
      <c r="B10" s="103" t="s">
        <v>40</v>
      </c>
      <c r="C10" s="103">
        <v>529260293</v>
      </c>
      <c r="D10" s="104">
        <v>28.5</v>
      </c>
      <c r="E10" s="103" t="s">
        <v>210</v>
      </c>
      <c r="F10" s="104" t="s">
        <v>66</v>
      </c>
      <c r="G10" s="118" t="s">
        <v>211</v>
      </c>
      <c r="H10" s="106">
        <v>112</v>
      </c>
      <c r="I10" s="141">
        <f>IF(ISBLANK(H10),0,IF(ISTEXT(H10),VLOOKUP(H10,Data!$B$1:C$27,2,FALSE),VLOOKUP(RANK(H10,H$8:H$30,1),Data!$B$1:C$27,2,FALSE)))</f>
        <v>60</v>
      </c>
      <c r="J10" s="106">
        <v>120</v>
      </c>
      <c r="K10" s="141">
        <f>(60+51)/2</f>
        <v>55.5</v>
      </c>
      <c r="L10" s="106"/>
      <c r="M10" s="141">
        <f>IF(ISBLANK(L10),0,IF(ISTEXT(L10),VLOOKUP(L10,Data!$B$1:E$27,2,FALSE),VLOOKUP(RANK(L10,L$8:L$30,1),Data!$B$1:E$27,2,FALSE)))</f>
        <v>0</v>
      </c>
      <c r="N10" s="106"/>
      <c r="O10" s="141">
        <f>IF(ISBLANK(N10),0,IF(ISTEXT(N10),VLOOKUP(N10,Data!$B$1:C$16,2,FALSE),VLOOKUP(RANK(N10,$N$8:$N$30,1),Data!$B$1:C$16,2,FALSE)))</f>
        <v>0</v>
      </c>
      <c r="P10" s="111">
        <f>IF(R10&gt;0,RANK(R10,$R$8:$R$30),"nc")</f>
        <v>3</v>
      </c>
      <c r="Q10" s="111"/>
      <c r="R10" s="111">
        <f t="shared" si="0"/>
        <v>115.5</v>
      </c>
      <c r="S10" s="113">
        <f t="shared" si="1"/>
        <v>115.5</v>
      </c>
      <c r="T10" s="56">
        <f>K10+O10+I10+M10</f>
        <v>115.5</v>
      </c>
      <c r="U10" s="11">
        <f t="shared" si="2"/>
        <v>60</v>
      </c>
      <c r="V10" s="11">
        <f t="shared" si="3"/>
        <v>55.5</v>
      </c>
      <c r="W10" s="11">
        <f t="shared" si="4"/>
        <v>0</v>
      </c>
      <c r="X10" s="11">
        <f t="shared" si="5"/>
        <v>0</v>
      </c>
      <c r="Z10" s="54">
        <f>COUNTA(H10,J10,#REF!,L10,N10,#REF!)</f>
        <v>4</v>
      </c>
    </row>
    <row r="11" spans="1:26" ht="14.25" customHeight="1" x14ac:dyDescent="0.55000000000000004">
      <c r="A11" s="104">
        <v>4</v>
      </c>
      <c r="B11" s="103" t="s">
        <v>40</v>
      </c>
      <c r="C11" s="103">
        <v>45715317</v>
      </c>
      <c r="D11" s="104">
        <v>34</v>
      </c>
      <c r="E11" s="103" t="s">
        <v>212</v>
      </c>
      <c r="F11" s="104" t="s">
        <v>66</v>
      </c>
      <c r="G11" s="118" t="s">
        <v>211</v>
      </c>
      <c r="H11" s="106">
        <v>128</v>
      </c>
      <c r="I11" s="141">
        <f>IF(ISBLANK(H11),0,IF(ISTEXT(H11),VLOOKUP(H11,Data!$B$1:C$27,2,FALSE),VLOOKUP(RANK(H11,H$8:H$30,1),Data!$B$1:C$27,2,FALSE)))</f>
        <v>51</v>
      </c>
      <c r="J11" s="106">
        <v>120</v>
      </c>
      <c r="K11" s="141">
        <f>(60+51)/2</f>
        <v>55.5</v>
      </c>
      <c r="L11" s="106"/>
      <c r="M11" s="141">
        <f>IF(ISBLANK(L11),0,IF(ISTEXT(L11),VLOOKUP(L11,Data!$B$1:E$27,2,FALSE),VLOOKUP(RANK(L11,L$8:L$30,1),Data!$B$1:E$27,2,FALSE)))</f>
        <v>0</v>
      </c>
      <c r="N11" s="106"/>
      <c r="O11" s="141">
        <f>IF(ISBLANK(N11),0,IF(ISTEXT(N11),VLOOKUP(N11,Data!$B$1:C$16,2,FALSE),VLOOKUP(RANK(N11,$N$8:$N$30,1),Data!$B$1:C$16,2,FALSE)))</f>
        <v>0</v>
      </c>
      <c r="P11" s="111">
        <f>IF(R11&gt;0,RANK(R11,$R$8:$R$30),"nc")</f>
        <v>4</v>
      </c>
      <c r="Q11" s="111"/>
      <c r="R11" s="111">
        <f t="shared" si="0"/>
        <v>106.5</v>
      </c>
      <c r="S11" s="113">
        <f t="shared" si="1"/>
        <v>106.5</v>
      </c>
      <c r="T11" s="56">
        <f>K11+O11+I11+M11</f>
        <v>106.5</v>
      </c>
      <c r="U11" s="11">
        <f t="shared" si="2"/>
        <v>51</v>
      </c>
      <c r="V11" s="11">
        <f t="shared" si="3"/>
        <v>55.5</v>
      </c>
      <c r="W11" s="11">
        <f t="shared" si="4"/>
        <v>0</v>
      </c>
      <c r="X11" s="11">
        <f t="shared" si="5"/>
        <v>0</v>
      </c>
      <c r="Z11" s="54">
        <f>COUNTA(H11,J11,#REF!,L11,N11,#REF!)</f>
        <v>4</v>
      </c>
    </row>
    <row r="12" spans="1:26" ht="14.25" customHeight="1" x14ac:dyDescent="0.55000000000000004">
      <c r="A12" s="104">
        <v>5</v>
      </c>
      <c r="B12" s="103"/>
      <c r="C12" s="103"/>
      <c r="D12" s="104"/>
      <c r="E12" s="103"/>
      <c r="F12" s="104"/>
      <c r="G12" s="118"/>
      <c r="H12" s="106"/>
      <c r="I12" s="141">
        <f>IF(ISBLANK(H12),0,IF(ISTEXT(H12),VLOOKUP(H12,Data!$B$1:C$27,2,FALSE),VLOOKUP(RANK(H12,H$8:H$30,1),Data!$B$1:C$27,2,FALSE)))</f>
        <v>0</v>
      </c>
      <c r="J12" s="106"/>
      <c r="K12" s="141">
        <f>IF(ISBLANK(J12),0,IF(ISTEXT(J12),VLOOKUP(J12,Data!$B$1:E$27,2,FALSE),VLOOKUP(RANK(J12,J$8:J$30,1),Data!$B$1:E$27,2,FALSE)))</f>
        <v>0</v>
      </c>
      <c r="L12" s="106"/>
      <c r="M12" s="141">
        <f>IF(ISBLANK(L12),0,IF(ISTEXT(L12),VLOOKUP(L12,Data!$B$1:E$27,2,FALSE),VLOOKUP(RANK(L12,L$8:L$30,1),Data!$B$1:E$27,2,FALSE)))</f>
        <v>0</v>
      </c>
      <c r="N12" s="106"/>
      <c r="O12" s="141">
        <f>IF(ISBLANK(N12),0,IF(ISTEXT(N12),VLOOKUP(N12,Data!$B$1:C$16,2,FALSE),VLOOKUP(RANK(N12,$N$8:$N$30,1),Data!$B$1:C$16,2,FALSE)))</f>
        <v>0</v>
      </c>
      <c r="P12" s="111" t="str">
        <f t="shared" ref="P12:P14" si="6">IF(R12&gt;0,RANK(R12,$R$8:$R$30),"nc")</f>
        <v>nc</v>
      </c>
      <c r="Q12" s="111"/>
      <c r="R12" s="111">
        <f t="shared" si="0"/>
        <v>0</v>
      </c>
      <c r="S12" s="113">
        <f t="shared" si="1"/>
        <v>0</v>
      </c>
      <c r="T12" s="56">
        <f t="shared" ref="T12:T29" si="7">K12+O12+I12+M12</f>
        <v>0</v>
      </c>
      <c r="U12" s="11">
        <f t="shared" si="2"/>
        <v>0</v>
      </c>
      <c r="V12" s="11">
        <f t="shared" si="3"/>
        <v>0</v>
      </c>
      <c r="W12" s="11">
        <f t="shared" si="4"/>
        <v>0</v>
      </c>
      <c r="X12" s="11">
        <f t="shared" si="5"/>
        <v>0</v>
      </c>
      <c r="Z12" s="54">
        <f>COUNTA(H12,J12,#REF!,L12,N12,#REF!)</f>
        <v>2</v>
      </c>
    </row>
    <row r="13" spans="1:26" ht="14.25" customHeight="1" x14ac:dyDescent="0.55000000000000004">
      <c r="A13" s="104">
        <v>6</v>
      </c>
      <c r="B13" s="103"/>
      <c r="C13" s="103"/>
      <c r="D13" s="104"/>
      <c r="E13" s="103"/>
      <c r="F13" s="104"/>
      <c r="G13" s="118"/>
      <c r="H13" s="106"/>
      <c r="I13" s="141">
        <f>IF(ISBLANK(H13),0,IF(ISTEXT(H13),VLOOKUP(H13,Data!$B$1:C$27,2,FALSE),VLOOKUP(RANK(H13,H$8:H$30,1),Data!$B$1:C$27,2,FALSE)))</f>
        <v>0</v>
      </c>
      <c r="J13" s="106"/>
      <c r="K13" s="141">
        <f>IF(ISBLANK(J13),0,IF(ISTEXT(J13),VLOOKUP(J13,Data!$B$1:E$27,2,FALSE),VLOOKUP(RANK(J13,J$8:J$30,1),Data!$B$1:E$27,2,FALSE)))</f>
        <v>0</v>
      </c>
      <c r="L13" s="106"/>
      <c r="M13" s="141">
        <f>IF(ISBLANK(L13),0,IF(ISTEXT(L13),VLOOKUP(L13,Data!$B$1:E$27,2,FALSE),VLOOKUP(RANK(L13,L$8:L$30,1),Data!$B$1:E$27,2,FALSE)))</f>
        <v>0</v>
      </c>
      <c r="N13" s="106"/>
      <c r="O13" s="141">
        <f>IF(ISBLANK(N13),0,IF(ISTEXT(N13),VLOOKUP(N13,Data!$B$1:C$16,2,FALSE),VLOOKUP(RANK(N13,$N$8:$N$30,1),Data!$B$1:C$16,2,FALSE)))</f>
        <v>0</v>
      </c>
      <c r="P13" s="111" t="str">
        <f t="shared" si="6"/>
        <v>nc</v>
      </c>
      <c r="Q13" s="111"/>
      <c r="R13" s="111">
        <f t="shared" si="0"/>
        <v>0</v>
      </c>
      <c r="S13" s="113">
        <f t="shared" si="1"/>
        <v>0</v>
      </c>
      <c r="T13" s="56">
        <f t="shared" si="7"/>
        <v>0</v>
      </c>
      <c r="U13" s="11">
        <f t="shared" si="2"/>
        <v>0</v>
      </c>
      <c r="V13" s="11">
        <f t="shared" si="3"/>
        <v>0</v>
      </c>
      <c r="W13" s="11">
        <f t="shared" si="4"/>
        <v>0</v>
      </c>
      <c r="X13" s="11">
        <f t="shared" si="5"/>
        <v>0</v>
      </c>
      <c r="Z13" s="54">
        <f>COUNTA(H13,J13,#REF!,L13,N13,#REF!)</f>
        <v>2</v>
      </c>
    </row>
    <row r="14" spans="1:26" ht="14.25" customHeight="1" x14ac:dyDescent="0.55000000000000004">
      <c r="A14" s="104">
        <v>7</v>
      </c>
      <c r="B14" s="103"/>
      <c r="C14" s="103"/>
      <c r="D14" s="104"/>
      <c r="E14" s="103"/>
      <c r="F14" s="104"/>
      <c r="G14" s="118"/>
      <c r="H14" s="106"/>
      <c r="I14" s="141">
        <f>IF(ISBLANK(H14),0,IF(ISTEXT(H14),VLOOKUP(H14,Data!$B$1:C$27,2,FALSE),VLOOKUP(RANK(H14,H$8:H$30,1),Data!$B$1:C$27,2,FALSE)))</f>
        <v>0</v>
      </c>
      <c r="J14" s="106"/>
      <c r="K14" s="141">
        <f>IF(ISBLANK(J14),0,IF(ISTEXT(J14),VLOOKUP(J14,Data!$B$1:E$27,2,FALSE),VLOOKUP(RANK(J14,J$8:J$30,1),Data!$B$1:E$27,2,FALSE)))</f>
        <v>0</v>
      </c>
      <c r="L14" s="106"/>
      <c r="M14" s="141">
        <f>IF(ISBLANK(L14),0,IF(ISTEXT(L14),VLOOKUP(L14,Data!$B$1:E$27,2,FALSE),VLOOKUP(RANK(L14,L$8:L$30,1),Data!$B$1:E$27,2,FALSE)))</f>
        <v>0</v>
      </c>
      <c r="N14" s="106"/>
      <c r="O14" s="141">
        <f>IF(ISBLANK(N14),0,IF(ISTEXT(N14),VLOOKUP(N14,Data!$B$1:C$16,2,FALSE),VLOOKUP(RANK(N14,$N$8:$N$30,1),Data!$B$1:C$16,2,FALSE)))</f>
        <v>0</v>
      </c>
      <c r="P14" s="111" t="str">
        <f t="shared" si="6"/>
        <v>nc</v>
      </c>
      <c r="Q14" s="111"/>
      <c r="R14" s="111">
        <f t="shared" si="0"/>
        <v>0</v>
      </c>
      <c r="S14" s="113">
        <f t="shared" si="1"/>
        <v>0</v>
      </c>
      <c r="T14" s="56">
        <f t="shared" si="7"/>
        <v>0</v>
      </c>
      <c r="U14" s="11">
        <f t="shared" si="2"/>
        <v>0</v>
      </c>
      <c r="V14" s="11">
        <f t="shared" si="3"/>
        <v>0</v>
      </c>
      <c r="W14" s="11">
        <f t="shared" si="4"/>
        <v>0</v>
      </c>
      <c r="X14" s="11">
        <f t="shared" si="5"/>
        <v>0</v>
      </c>
      <c r="Z14" s="54">
        <f>COUNTA(H14,J14,#REF!,L14,N14,#REF!)</f>
        <v>2</v>
      </c>
    </row>
    <row r="15" spans="1:26" ht="14.25" customHeight="1" x14ac:dyDescent="0.55000000000000004">
      <c r="A15" s="104">
        <v>8</v>
      </c>
      <c r="B15" s="103"/>
      <c r="C15" s="103"/>
      <c r="D15" s="104"/>
      <c r="E15" s="103"/>
      <c r="F15" s="104"/>
      <c r="G15" s="105"/>
      <c r="H15" s="106"/>
      <c r="I15" s="141">
        <f>IF(ISBLANK(H15),0,IF(ISTEXT(H15),VLOOKUP(H15,Data!$B$1:C$27,2,FALSE),VLOOKUP(RANK(H15,H$8:H$30,1),Data!$B$1:C$27,2,FALSE)))</f>
        <v>0</v>
      </c>
      <c r="J15" s="106"/>
      <c r="K15" s="141">
        <f>IF(ISBLANK(J15),0,SUMIF(#REF!,#REF!,Points)/COUNTIF(#REF!,#REF!))</f>
        <v>0</v>
      </c>
      <c r="L15" s="106"/>
      <c r="M15" s="141">
        <f>IF(ISBLANK(L15),0,IF(ISTEXT(L15),VLOOKUP(L15,Data!$B$1:E$27,2,FALSE),VLOOKUP(RANK(L15,L$8:L$30,1),Data!$B$1:E$27,2,FALSE)))</f>
        <v>0</v>
      </c>
      <c r="N15" s="106"/>
      <c r="O15" s="141">
        <f>IF(ISBLANK(N15),0,IF(ISTEXT(N15),VLOOKUP(N15,Data!$B$1:C$16,2,FALSE),VLOOKUP(RANK(N15,$N$8:$N$30,1),Data!$B$1:C$16,2,FALSE)))</f>
        <v>0</v>
      </c>
      <c r="P15" s="111" t="str">
        <f t="shared" ref="P15:P29" si="8">IF(R15&gt;0,RANK(R15,$R$8:$R$30),"nc")</f>
        <v>nc</v>
      </c>
      <c r="Q15" s="111"/>
      <c r="R15" s="111">
        <f t="shared" si="0"/>
        <v>0</v>
      </c>
      <c r="S15" s="113">
        <f t="shared" si="1"/>
        <v>0</v>
      </c>
      <c r="T15" s="56">
        <f t="shared" si="7"/>
        <v>0</v>
      </c>
      <c r="U15" s="11">
        <f t="shared" si="2"/>
        <v>0</v>
      </c>
      <c r="V15" s="11">
        <f t="shared" si="3"/>
        <v>0</v>
      </c>
      <c r="W15" s="11">
        <f t="shared" si="4"/>
        <v>0</v>
      </c>
      <c r="X15" s="11">
        <f t="shared" si="5"/>
        <v>0</v>
      </c>
      <c r="Z15" s="54">
        <f>COUNTA(H15,J15,#REF!,L15,N15,#REF!)</f>
        <v>2</v>
      </c>
    </row>
    <row r="16" spans="1:26" ht="14.25" customHeight="1" x14ac:dyDescent="0.55000000000000004">
      <c r="A16" s="104">
        <v>9</v>
      </c>
      <c r="B16" s="103"/>
      <c r="C16" s="103"/>
      <c r="D16" s="104"/>
      <c r="E16" s="103"/>
      <c r="F16" s="104"/>
      <c r="G16" s="105"/>
      <c r="H16" s="106"/>
      <c r="I16" s="141">
        <f>IF(ISBLANK(H16),0,IF(ISTEXT(H16),VLOOKUP(H16,Data!$B$1:C$27,2,FALSE),VLOOKUP(RANK(H16,H$8:H$30,1),Data!$B$1:C$27,2,FALSE)))</f>
        <v>0</v>
      </c>
      <c r="J16" s="106"/>
      <c r="K16" s="141">
        <f>IF(ISBLANK(J16),0,SUMIF(#REF!,#REF!,Points)/COUNTIF(#REF!,#REF!))</f>
        <v>0</v>
      </c>
      <c r="L16" s="106"/>
      <c r="M16" s="141">
        <f>IF(ISBLANK(L16),0,IF(ISTEXT(L16),VLOOKUP(L16,Data!$B$1:E$27,2,FALSE),VLOOKUP(RANK(L16,L$8:L$30,1),Data!$B$1:E$27,2,FALSE)))</f>
        <v>0</v>
      </c>
      <c r="N16" s="106"/>
      <c r="O16" s="141">
        <f>IF(ISBLANK(N16),0,IF(ISTEXT(N16),VLOOKUP(N16,Data!$B$1:C$16,2,FALSE),VLOOKUP(RANK(N16,$N$8:$N$30,1),Data!$B$1:C$16,2,FALSE)))</f>
        <v>0</v>
      </c>
      <c r="P16" s="111" t="str">
        <f t="shared" si="8"/>
        <v>nc</v>
      </c>
      <c r="Q16" s="111"/>
      <c r="R16" s="111">
        <f t="shared" si="0"/>
        <v>0</v>
      </c>
      <c r="S16" s="113">
        <f t="shared" si="1"/>
        <v>0</v>
      </c>
      <c r="T16" s="56">
        <f t="shared" si="7"/>
        <v>0</v>
      </c>
      <c r="U16" s="11">
        <f t="shared" si="2"/>
        <v>0</v>
      </c>
      <c r="V16" s="11">
        <f t="shared" si="3"/>
        <v>0</v>
      </c>
      <c r="W16" s="11">
        <f t="shared" si="4"/>
        <v>0</v>
      </c>
      <c r="X16" s="11">
        <f t="shared" si="5"/>
        <v>0</v>
      </c>
      <c r="Z16" s="54">
        <f>COUNTA(H16,J16,#REF!,L16,N16,#REF!)</f>
        <v>2</v>
      </c>
    </row>
    <row r="17" spans="1:26" ht="14.25" customHeight="1" x14ac:dyDescent="0.55000000000000004">
      <c r="A17" s="104">
        <v>10</v>
      </c>
      <c r="B17" s="103"/>
      <c r="C17" s="103"/>
      <c r="D17" s="104"/>
      <c r="E17" s="103"/>
      <c r="F17" s="104"/>
      <c r="G17" s="105"/>
      <c r="H17" s="106"/>
      <c r="I17" s="141">
        <f>IF(ISBLANK(H17),0,SUMIF(#REF!,#REF!,Points)/COUNTIF(#REF!,#REF!))</f>
        <v>0</v>
      </c>
      <c r="J17" s="106"/>
      <c r="K17" s="141">
        <f>IF(ISBLANK(J17),0,SUMIF(#REF!,#REF!,Points)/COUNTIF(#REF!,#REF!))</f>
        <v>0</v>
      </c>
      <c r="L17" s="106"/>
      <c r="M17" s="141">
        <f>IF(ISBLANK(L17),0,IF(ISTEXT(L17),VLOOKUP(L17,Data!$B$1:E$27,2,FALSE),VLOOKUP(RANK(L17,L$8:L$30,1),Data!$B$1:E$27,2,FALSE)))</f>
        <v>0</v>
      </c>
      <c r="N17" s="106"/>
      <c r="O17" s="141">
        <f>IF(ISBLANK(N17),0,IF(ISTEXT(N17),VLOOKUP(N17,Data!$B$1:C$16,2,FALSE),VLOOKUP(RANK(N17,$N$8:$N$30,1),Data!$B$1:C$16,2,FALSE)))</f>
        <v>0</v>
      </c>
      <c r="P17" s="111" t="str">
        <f t="shared" si="8"/>
        <v>nc</v>
      </c>
      <c r="Q17" s="111"/>
      <c r="R17" s="111">
        <f t="shared" si="0"/>
        <v>0</v>
      </c>
      <c r="S17" s="113">
        <f t="shared" si="1"/>
        <v>0</v>
      </c>
      <c r="T17" s="56">
        <f t="shared" si="7"/>
        <v>0</v>
      </c>
      <c r="U17" s="11">
        <f t="shared" si="2"/>
        <v>0</v>
      </c>
      <c r="V17" s="11">
        <f t="shared" si="3"/>
        <v>0</v>
      </c>
      <c r="W17" s="11">
        <f t="shared" si="4"/>
        <v>0</v>
      </c>
      <c r="X17" s="11">
        <f t="shared" si="5"/>
        <v>0</v>
      </c>
      <c r="Z17" s="54">
        <f>COUNTA(H17,J17,#REF!,L17,N17,#REF!)</f>
        <v>2</v>
      </c>
    </row>
    <row r="18" spans="1:26" ht="14.25" customHeight="1" x14ac:dyDescent="0.55000000000000004">
      <c r="A18" s="104">
        <v>11</v>
      </c>
      <c r="B18" s="103"/>
      <c r="C18" s="103"/>
      <c r="D18" s="104"/>
      <c r="E18" s="103"/>
      <c r="F18" s="104"/>
      <c r="G18" s="105"/>
      <c r="H18" s="106"/>
      <c r="I18" s="141">
        <f>IF(ISBLANK(H18),0,SUMIF(#REF!,#REF!,Points)/COUNTIF(#REF!,#REF!))</f>
        <v>0</v>
      </c>
      <c r="J18" s="106"/>
      <c r="K18" s="141">
        <f>IF(ISBLANK(J18),0,SUMIF(#REF!,#REF!,Points)/COUNTIF(#REF!,#REF!))</f>
        <v>0</v>
      </c>
      <c r="L18" s="106"/>
      <c r="M18" s="141">
        <f>IF(ISBLANK(L18),0,IF(ISTEXT(L18),VLOOKUP(L18,Data!$B$1:E$27,2,FALSE),VLOOKUP(RANK(L18,L$8:L$30,1),Data!$B$1:E$27,2,FALSE)))</f>
        <v>0</v>
      </c>
      <c r="N18" s="106"/>
      <c r="O18" s="141">
        <f>IF(ISBLANK(N18),0,IF(ISTEXT(N18),VLOOKUP(N18,Data!$B$1:C$16,2,FALSE),VLOOKUP(RANK(N18,$N$8:$N$30,1),Data!$B$1:C$16,2,FALSE)))</f>
        <v>0</v>
      </c>
      <c r="P18" s="111" t="str">
        <f t="shared" si="8"/>
        <v>nc</v>
      </c>
      <c r="Q18" s="111"/>
      <c r="R18" s="111">
        <f t="shared" si="0"/>
        <v>0</v>
      </c>
      <c r="S18" s="113">
        <f t="shared" si="1"/>
        <v>0</v>
      </c>
      <c r="T18" s="56">
        <f t="shared" si="7"/>
        <v>0</v>
      </c>
      <c r="U18" s="11">
        <f t="shared" si="2"/>
        <v>0</v>
      </c>
      <c r="V18" s="11">
        <f t="shared" si="3"/>
        <v>0</v>
      </c>
      <c r="W18" s="11">
        <f t="shared" si="4"/>
        <v>0</v>
      </c>
      <c r="X18" s="11">
        <f t="shared" si="5"/>
        <v>0</v>
      </c>
      <c r="Z18" s="1">
        <f>COUNTA(H18,J18,#REF!,L18,N18,#REF!)</f>
        <v>2</v>
      </c>
    </row>
    <row r="19" spans="1:26" ht="14.25" customHeight="1" x14ac:dyDescent="0.55000000000000004">
      <c r="A19" s="104">
        <v>12</v>
      </c>
      <c r="B19" s="103"/>
      <c r="C19" s="103"/>
      <c r="D19" s="104"/>
      <c r="E19" s="103"/>
      <c r="F19" s="104"/>
      <c r="G19" s="105"/>
      <c r="H19" s="106"/>
      <c r="I19" s="141">
        <f>IF(ISBLANK(H19),0,SUMIF(#REF!,#REF!,Points)/COUNTIF(#REF!,#REF!))</f>
        <v>0</v>
      </c>
      <c r="J19" s="106"/>
      <c r="K19" s="141">
        <f>IF(ISBLANK(J19),0,SUMIF(#REF!,#REF!,Points)/COUNTIF(#REF!,#REF!))</f>
        <v>0</v>
      </c>
      <c r="L19" s="106"/>
      <c r="M19" s="141">
        <f>IF(ISBLANK(L19),0,IF(ISTEXT(L19),VLOOKUP(L19,Data!$B$1:E$27,2,FALSE),VLOOKUP(RANK(L19,L$8:L$30,1),Data!$B$1:E$27,2,FALSE)))</f>
        <v>0</v>
      </c>
      <c r="N19" s="106"/>
      <c r="O19" s="141">
        <f>IF(ISBLANK(N19),0,IF(ISTEXT(N19),VLOOKUP(N19,Data!$B$1:C$16,2,FALSE),VLOOKUP(RANK(N19,$N$8:$N$30,1),Data!$B$1:C$16,2,FALSE)))</f>
        <v>0</v>
      </c>
      <c r="P19" s="111" t="str">
        <f t="shared" si="8"/>
        <v>nc</v>
      </c>
      <c r="Q19" s="111"/>
      <c r="R19" s="111">
        <f t="shared" si="0"/>
        <v>0</v>
      </c>
      <c r="S19" s="113">
        <f t="shared" si="1"/>
        <v>0</v>
      </c>
      <c r="T19" s="56">
        <f t="shared" si="7"/>
        <v>0</v>
      </c>
      <c r="U19" s="11">
        <f t="shared" si="2"/>
        <v>0</v>
      </c>
      <c r="V19" s="11">
        <f t="shared" si="3"/>
        <v>0</v>
      </c>
      <c r="W19" s="11">
        <f t="shared" si="4"/>
        <v>0</v>
      </c>
      <c r="X19" s="11">
        <f t="shared" si="5"/>
        <v>0</v>
      </c>
      <c r="Z19" s="1">
        <f>COUNTA(H19,J19,#REF!,L19,N19,#REF!)</f>
        <v>2</v>
      </c>
    </row>
    <row r="20" spans="1:26" ht="14.25" customHeight="1" x14ac:dyDescent="0.55000000000000004">
      <c r="A20" s="104">
        <v>13</v>
      </c>
      <c r="B20" s="103"/>
      <c r="C20" s="103"/>
      <c r="D20" s="104"/>
      <c r="E20" s="103"/>
      <c r="F20" s="104"/>
      <c r="G20" s="105"/>
      <c r="H20" s="106"/>
      <c r="I20" s="141">
        <f>IF(ISBLANK(H20),0,SUMIF(#REF!,#REF!,Points)/COUNTIF(#REF!,#REF!))</f>
        <v>0</v>
      </c>
      <c r="J20" s="106"/>
      <c r="K20" s="141">
        <f>IF(ISBLANK(J20),0,SUMIF(#REF!,#REF!,Points)/COUNTIF(#REF!,#REF!))</f>
        <v>0</v>
      </c>
      <c r="L20" s="106"/>
      <c r="M20" s="141">
        <f>IF(ISBLANK(L20),0,IF(ISTEXT(L20),VLOOKUP(L20,Data!$B$1:E$27,2,FALSE),VLOOKUP(RANK(L20,L$8:L$30,1),Data!$B$1:E$27,2,FALSE)))</f>
        <v>0</v>
      </c>
      <c r="N20" s="106"/>
      <c r="O20" s="141">
        <f>IF(ISBLANK(N20),0,IF(ISTEXT(N20),VLOOKUP(N20,Data!$B$1:C$16,2,FALSE),VLOOKUP(RANK(N20,$N$8:$N$30,1),Data!$B$1:C$16,2,FALSE)))</f>
        <v>0</v>
      </c>
      <c r="P20" s="111" t="str">
        <f t="shared" si="8"/>
        <v>nc</v>
      </c>
      <c r="Q20" s="111"/>
      <c r="R20" s="111">
        <f t="shared" si="0"/>
        <v>0</v>
      </c>
      <c r="S20" s="113">
        <f t="shared" si="1"/>
        <v>0</v>
      </c>
      <c r="T20" s="56">
        <f t="shared" si="7"/>
        <v>0</v>
      </c>
      <c r="U20" s="11">
        <f t="shared" si="2"/>
        <v>0</v>
      </c>
      <c r="V20" s="11">
        <f t="shared" si="3"/>
        <v>0</v>
      </c>
      <c r="W20" s="11">
        <f t="shared" si="4"/>
        <v>0</v>
      </c>
      <c r="X20" s="11">
        <f t="shared" si="5"/>
        <v>0</v>
      </c>
      <c r="Z20" s="1">
        <f>COUNTA(H20,J20,#REF!,L20,N20,#REF!)</f>
        <v>2</v>
      </c>
    </row>
    <row r="21" spans="1:26" ht="14.25" customHeight="1" x14ac:dyDescent="0.55000000000000004">
      <c r="A21" s="104">
        <v>14</v>
      </c>
      <c r="B21" s="103"/>
      <c r="C21" s="103"/>
      <c r="D21" s="104"/>
      <c r="E21" s="103"/>
      <c r="F21" s="104"/>
      <c r="G21" s="105"/>
      <c r="H21" s="106"/>
      <c r="I21" s="141">
        <f>IF(ISBLANK(H21),0,SUMIF(#REF!,#REF!,Points)/COUNTIF(#REF!,#REF!))</f>
        <v>0</v>
      </c>
      <c r="J21" s="106"/>
      <c r="K21" s="141">
        <f>IF(ISBLANK(J21),0,SUMIF(#REF!,#REF!,Points)/COUNTIF(#REF!,#REF!))</f>
        <v>0</v>
      </c>
      <c r="L21" s="106"/>
      <c r="M21" s="141">
        <f>IF(ISBLANK(L21),0,IF(ISTEXT(L21),VLOOKUP(L21,Data!$B$1:E$27,2,FALSE),VLOOKUP(RANK(L21,L$8:L$30,1),Data!$B$1:E$27,2,FALSE)))</f>
        <v>0</v>
      </c>
      <c r="N21" s="106"/>
      <c r="O21" s="141">
        <f>IF(ISBLANK(N21),0,IF(ISTEXT(N21),VLOOKUP(N21,Data!$B$1:C$16,2,FALSE),VLOOKUP(RANK(N21,$N$8:$N$30,1),Data!$B$1:C$16,2,FALSE)))</f>
        <v>0</v>
      </c>
      <c r="P21" s="111" t="str">
        <f t="shared" si="8"/>
        <v>nc</v>
      </c>
      <c r="Q21" s="111"/>
      <c r="R21" s="111">
        <f t="shared" si="0"/>
        <v>0</v>
      </c>
      <c r="S21" s="113">
        <f t="shared" si="1"/>
        <v>0</v>
      </c>
      <c r="T21" s="56">
        <f t="shared" si="7"/>
        <v>0</v>
      </c>
      <c r="U21" s="11">
        <f t="shared" si="2"/>
        <v>0</v>
      </c>
      <c r="V21" s="11">
        <f t="shared" si="3"/>
        <v>0</v>
      </c>
      <c r="W21" s="11">
        <f t="shared" si="4"/>
        <v>0</v>
      </c>
      <c r="X21" s="11">
        <f t="shared" si="5"/>
        <v>0</v>
      </c>
      <c r="Z21" s="1">
        <f>COUNTA(H21,J21,#REF!,L21,N21,#REF!)</f>
        <v>2</v>
      </c>
    </row>
    <row r="22" spans="1:26" ht="14.25" customHeight="1" x14ac:dyDescent="0.55000000000000004">
      <c r="A22" s="104">
        <v>15</v>
      </c>
      <c r="B22" s="107"/>
      <c r="C22" s="107"/>
      <c r="D22" s="108"/>
      <c r="E22" s="107"/>
      <c r="F22" s="108"/>
      <c r="G22" s="109"/>
      <c r="H22" s="110"/>
      <c r="I22" s="141">
        <f>IF(ISBLANK(H22),0,SUMIF(#REF!,#REF!,Points)/COUNTIF(#REF!,#REF!))</f>
        <v>0</v>
      </c>
      <c r="J22" s="110"/>
      <c r="K22" s="141">
        <f>IF(ISBLANK(J22),0,SUMIF(#REF!,#REF!,Points)/COUNTIF(#REF!,#REF!))</f>
        <v>0</v>
      </c>
      <c r="L22" s="110"/>
      <c r="M22" s="141">
        <f>IF(ISBLANK(L22),0,IF(ISTEXT(L22),VLOOKUP(L22,Data!$B$1:E$27,2,FALSE),VLOOKUP(RANK(L22,L$8:L$30,1),Data!$B$1:E$27,2,FALSE)))</f>
        <v>0</v>
      </c>
      <c r="N22" s="110"/>
      <c r="O22" s="141">
        <f>IF(ISBLANK(N22),0,IF(ISTEXT(N22),VLOOKUP(N22,Data!$B$1:C$16,2,FALSE),VLOOKUP(RANK(N22,$N$8:$N$30,1),Data!$B$1:C$16,2,FALSE)))</f>
        <v>0</v>
      </c>
      <c r="P22" s="111" t="str">
        <f t="shared" si="8"/>
        <v>nc</v>
      </c>
      <c r="Q22" s="111"/>
      <c r="R22" s="111">
        <f t="shared" si="0"/>
        <v>0</v>
      </c>
      <c r="S22" s="113">
        <f t="shared" si="1"/>
        <v>0</v>
      </c>
      <c r="T22" s="56">
        <f t="shared" si="7"/>
        <v>0</v>
      </c>
      <c r="U22" s="11">
        <f t="shared" si="2"/>
        <v>0</v>
      </c>
      <c r="V22" s="11">
        <f t="shared" si="3"/>
        <v>0</v>
      </c>
      <c r="W22" s="11">
        <f t="shared" si="4"/>
        <v>0</v>
      </c>
      <c r="X22" s="11">
        <f t="shared" si="5"/>
        <v>0</v>
      </c>
      <c r="Z22" s="1">
        <f>COUNTA(H22,J22,#REF!,L22,N22,#REF!)</f>
        <v>2</v>
      </c>
    </row>
    <row r="23" spans="1:26" ht="14.25" customHeight="1" x14ac:dyDescent="0.55000000000000004">
      <c r="A23" s="104">
        <v>16</v>
      </c>
      <c r="B23" s="107"/>
      <c r="C23" s="107"/>
      <c r="D23" s="108"/>
      <c r="E23" s="107"/>
      <c r="F23" s="108"/>
      <c r="G23" s="109"/>
      <c r="H23" s="110"/>
      <c r="I23" s="141">
        <f>IF(ISBLANK(H23),0,SUMIF(#REF!,#REF!,Points)/COUNTIF(#REF!,#REF!))</f>
        <v>0</v>
      </c>
      <c r="J23" s="110"/>
      <c r="K23" s="141">
        <f>IF(ISBLANK(J23),0,SUMIF(#REF!,#REF!,Points)/COUNTIF(#REF!,#REF!))</f>
        <v>0</v>
      </c>
      <c r="L23" s="110"/>
      <c r="M23" s="141">
        <f>IF(ISBLANK(L23),0,IF(ISTEXT(L23),VLOOKUP(L23,Data!$B$1:E$27,2,FALSE),VLOOKUP(RANK(L23,L$8:L$30,1),Data!$B$1:E$27,2,FALSE)))</f>
        <v>0</v>
      </c>
      <c r="N23" s="110"/>
      <c r="O23" s="141">
        <f>IF(ISBLANK(N23),0,IF(ISTEXT(N23),VLOOKUP(N23,Data!$B$1:C$16,2,FALSE),VLOOKUP(RANK(N23,$N$8:$N$30,1),Data!$B$1:C$16,2,FALSE)))</f>
        <v>0</v>
      </c>
      <c r="P23" s="111" t="str">
        <f t="shared" si="8"/>
        <v>nc</v>
      </c>
      <c r="Q23" s="111"/>
      <c r="R23" s="111">
        <f t="shared" si="0"/>
        <v>0</v>
      </c>
      <c r="S23" s="113">
        <f t="shared" si="1"/>
        <v>0</v>
      </c>
      <c r="T23" s="56">
        <f t="shared" si="7"/>
        <v>0</v>
      </c>
      <c r="U23" s="11">
        <f t="shared" si="2"/>
        <v>0</v>
      </c>
      <c r="V23" s="11">
        <f t="shared" si="3"/>
        <v>0</v>
      </c>
      <c r="W23" s="11">
        <f t="shared" si="4"/>
        <v>0</v>
      </c>
      <c r="X23" s="11">
        <f t="shared" si="5"/>
        <v>0</v>
      </c>
      <c r="Z23" s="1">
        <f>COUNTA(H23,J23,#REF!,L23,N23,#REF!)</f>
        <v>2</v>
      </c>
    </row>
    <row r="24" spans="1:26" ht="14.25" customHeight="1" x14ac:dyDescent="0.55000000000000004">
      <c r="A24" s="104">
        <v>17</v>
      </c>
      <c r="B24" s="107"/>
      <c r="C24" s="107"/>
      <c r="D24" s="108"/>
      <c r="E24" s="107"/>
      <c r="F24" s="108"/>
      <c r="G24" s="109"/>
      <c r="H24" s="110"/>
      <c r="I24" s="141">
        <f>IF(ISBLANK(H24),0,SUMIF(#REF!,#REF!,Points)/COUNTIF(#REF!,#REF!))</f>
        <v>0</v>
      </c>
      <c r="J24" s="110"/>
      <c r="K24" s="141">
        <f>IF(ISBLANK(J24),0,SUMIF(#REF!,#REF!,Points)/COUNTIF(#REF!,#REF!))</f>
        <v>0</v>
      </c>
      <c r="L24" s="110"/>
      <c r="M24" s="141">
        <f>IF(ISBLANK(L24),0,IF(ISTEXT(L24),VLOOKUP(L24,Data!$B$1:E$27,2,FALSE),VLOOKUP(RANK(L24,L$8:L$30,1),Data!$B$1:E$27,2,FALSE)))</f>
        <v>0</v>
      </c>
      <c r="N24" s="110"/>
      <c r="O24" s="141">
        <f>IF(ISBLANK(N24),0,IF(ISTEXT(N24),VLOOKUP(N24,Data!$B$1:C$16,2,FALSE),VLOOKUP(RANK(N24,$N$8:$N$30,1),Data!$B$1:C$16,2,FALSE)))</f>
        <v>0</v>
      </c>
      <c r="P24" s="111" t="str">
        <f t="shared" si="8"/>
        <v>nc</v>
      </c>
      <c r="Q24" s="111"/>
      <c r="R24" s="111">
        <f t="shared" si="0"/>
        <v>0</v>
      </c>
      <c r="S24" s="113">
        <f t="shared" si="1"/>
        <v>0</v>
      </c>
      <c r="T24" s="56">
        <f t="shared" si="7"/>
        <v>0</v>
      </c>
      <c r="U24" s="11">
        <f t="shared" si="2"/>
        <v>0</v>
      </c>
      <c r="V24" s="11">
        <f t="shared" si="3"/>
        <v>0</v>
      </c>
      <c r="W24" s="11">
        <f t="shared" si="4"/>
        <v>0</v>
      </c>
      <c r="X24" s="11">
        <f t="shared" si="5"/>
        <v>0</v>
      </c>
      <c r="Z24" s="1">
        <f>COUNTA(H24,J24,#REF!,L24,N24,#REF!)</f>
        <v>2</v>
      </c>
    </row>
    <row r="25" spans="1:26" ht="14.25" customHeight="1" x14ac:dyDescent="0.55000000000000004">
      <c r="A25" s="104">
        <v>18</v>
      </c>
      <c r="B25" s="107"/>
      <c r="C25" s="107"/>
      <c r="D25" s="108"/>
      <c r="E25" s="107"/>
      <c r="F25" s="108"/>
      <c r="G25" s="109"/>
      <c r="H25" s="110"/>
      <c r="I25" s="141">
        <f>IF(ISBLANK(H25),0,SUMIF(#REF!,#REF!,Points)/COUNTIF(#REF!,#REF!))</f>
        <v>0</v>
      </c>
      <c r="J25" s="110"/>
      <c r="K25" s="141">
        <f>IF(ISBLANK(J25),0,SUMIF(#REF!,#REF!,Points)/COUNTIF(#REF!,#REF!))</f>
        <v>0</v>
      </c>
      <c r="L25" s="110"/>
      <c r="M25" s="141">
        <f>IF(ISBLANK(L25),0,IF(ISTEXT(L25),VLOOKUP(L25,Data!$B$1:E$27,2,FALSE),VLOOKUP(RANK(L25,L$8:L$30,1),Data!$B$1:E$27,2,FALSE)))</f>
        <v>0</v>
      </c>
      <c r="N25" s="110"/>
      <c r="O25" s="141">
        <f>IF(ISBLANK(N25),0,IF(ISTEXT(N25),VLOOKUP(N25,Data!$B$1:C$16,2,FALSE),VLOOKUP(RANK(N25,$N$8:$N$30,1),Data!$B$1:C$16,2,FALSE)))</f>
        <v>0</v>
      </c>
      <c r="P25" s="111" t="str">
        <f t="shared" si="8"/>
        <v>nc</v>
      </c>
      <c r="Q25" s="111"/>
      <c r="R25" s="111">
        <f t="shared" si="0"/>
        <v>0</v>
      </c>
      <c r="S25" s="113">
        <f t="shared" si="1"/>
        <v>0</v>
      </c>
      <c r="T25" s="56">
        <f t="shared" si="7"/>
        <v>0</v>
      </c>
      <c r="U25" s="11">
        <f t="shared" si="2"/>
        <v>0</v>
      </c>
      <c r="V25" s="11">
        <f t="shared" si="3"/>
        <v>0</v>
      </c>
      <c r="W25" s="11">
        <f t="shared" si="4"/>
        <v>0</v>
      </c>
      <c r="X25" s="11">
        <f t="shared" si="5"/>
        <v>0</v>
      </c>
      <c r="Z25" s="1">
        <f>COUNTA(H25,J25,#REF!,L25,N25,#REF!)</f>
        <v>2</v>
      </c>
    </row>
    <row r="26" spans="1:26" ht="14.25" customHeight="1" x14ac:dyDescent="0.55000000000000004">
      <c r="A26" s="104">
        <v>19</v>
      </c>
      <c r="B26" s="107"/>
      <c r="C26" s="107"/>
      <c r="D26" s="108"/>
      <c r="E26" s="107"/>
      <c r="F26" s="108"/>
      <c r="G26" s="109"/>
      <c r="H26" s="110"/>
      <c r="I26" s="141">
        <f>IF(ISBLANK(H26),0,SUMIF(#REF!,#REF!,Points)/COUNTIF(#REF!,#REF!))</f>
        <v>0</v>
      </c>
      <c r="J26" s="110"/>
      <c r="K26" s="141">
        <f>IF(ISBLANK(J26),0,SUMIF(#REF!,#REF!,Points)/COUNTIF(#REF!,#REF!))</f>
        <v>0</v>
      </c>
      <c r="L26" s="110"/>
      <c r="M26" s="141">
        <f>IF(ISBLANK(L26),0,IF(ISTEXT(L26),VLOOKUP(L26,Data!$B$1:E$27,2,FALSE),VLOOKUP(RANK(L26,L$8:L$30,1),Data!$B$1:E$27,2,FALSE)))</f>
        <v>0</v>
      </c>
      <c r="N26" s="110"/>
      <c r="O26" s="141">
        <f>IF(ISBLANK(N26),0,IF(ISTEXT(N26),VLOOKUP(N26,Data!$B$1:C$16,2,FALSE),VLOOKUP(RANK(N26,$N$8:$N$30,1),Data!$B$1:C$16,2,FALSE)))</f>
        <v>0</v>
      </c>
      <c r="P26" s="111" t="str">
        <f t="shared" si="8"/>
        <v>nc</v>
      </c>
      <c r="Q26" s="111"/>
      <c r="R26" s="111">
        <f t="shared" si="0"/>
        <v>0</v>
      </c>
      <c r="S26" s="113">
        <f t="shared" si="1"/>
        <v>0</v>
      </c>
      <c r="T26" s="56">
        <f t="shared" si="7"/>
        <v>0</v>
      </c>
      <c r="U26" s="11">
        <f t="shared" si="2"/>
        <v>0</v>
      </c>
      <c r="V26" s="11">
        <f t="shared" si="3"/>
        <v>0</v>
      </c>
      <c r="W26" s="11">
        <f t="shared" si="4"/>
        <v>0</v>
      </c>
      <c r="X26" s="11">
        <f t="shared" si="5"/>
        <v>0</v>
      </c>
      <c r="Z26" s="1">
        <f>COUNTA(H26,J26,#REF!,L26,N26,#REF!)</f>
        <v>2</v>
      </c>
    </row>
    <row r="27" spans="1:26" ht="14.25" customHeight="1" x14ac:dyDescent="0.55000000000000004">
      <c r="A27" s="104">
        <v>20</v>
      </c>
      <c r="B27" s="107"/>
      <c r="C27" s="107"/>
      <c r="D27" s="108"/>
      <c r="E27" s="107"/>
      <c r="F27" s="108"/>
      <c r="G27" s="109"/>
      <c r="H27" s="110"/>
      <c r="I27" s="141">
        <f>IF(ISBLANK(H27),0,SUMIF(#REF!,#REF!,Points)/COUNTIF(#REF!,#REF!))</f>
        <v>0</v>
      </c>
      <c r="J27" s="110"/>
      <c r="K27" s="141">
        <f>IF(ISBLANK(J27),0,SUMIF(#REF!,#REF!,Points)/COUNTIF(#REF!,#REF!))</f>
        <v>0</v>
      </c>
      <c r="L27" s="110"/>
      <c r="M27" s="141">
        <f>IF(ISBLANK(L27),0,IF(ISTEXT(L27),VLOOKUP(L27,Data!$B$1:E$27,2,FALSE),VLOOKUP(RANK(L27,L$8:L$30,1),Data!$B$1:E$27,2,FALSE)))</f>
        <v>0</v>
      </c>
      <c r="N27" s="110"/>
      <c r="O27" s="141">
        <f>IF(ISBLANK(N27),0,IF(ISTEXT(N27),VLOOKUP(N27,Data!$B$1:C$16,2,FALSE),VLOOKUP(RANK(N27,$N$8:$N$30,1),Data!$B$1:C$16,2,FALSE)))</f>
        <v>0</v>
      </c>
      <c r="P27" s="111" t="str">
        <f t="shared" si="8"/>
        <v>nc</v>
      </c>
      <c r="Q27" s="111"/>
      <c r="R27" s="111">
        <f t="shared" si="0"/>
        <v>0</v>
      </c>
      <c r="S27" s="113">
        <f t="shared" si="1"/>
        <v>0</v>
      </c>
      <c r="T27" s="56">
        <f t="shared" si="7"/>
        <v>0</v>
      </c>
      <c r="U27" s="11">
        <f t="shared" si="2"/>
        <v>0</v>
      </c>
      <c r="V27" s="11">
        <f t="shared" si="3"/>
        <v>0</v>
      </c>
      <c r="W27" s="11">
        <f t="shared" si="4"/>
        <v>0</v>
      </c>
      <c r="X27" s="11">
        <f t="shared" si="5"/>
        <v>0</v>
      </c>
      <c r="Z27" s="1">
        <f>COUNTA(H27,J27,#REF!,L27,N27,#REF!)</f>
        <v>2</v>
      </c>
    </row>
    <row r="28" spans="1:26" ht="14.25" customHeight="1" x14ac:dyDescent="0.55000000000000004">
      <c r="A28" s="104">
        <v>21</v>
      </c>
      <c r="B28" s="107"/>
      <c r="C28" s="107"/>
      <c r="D28" s="108"/>
      <c r="E28" s="107"/>
      <c r="F28" s="108"/>
      <c r="G28" s="109"/>
      <c r="H28" s="110"/>
      <c r="I28" s="141">
        <f>IF(ISBLANK(H28),0,SUMIF(#REF!,#REF!,Points)/COUNTIF(#REF!,#REF!))</f>
        <v>0</v>
      </c>
      <c r="J28" s="110"/>
      <c r="K28" s="141">
        <f>IF(ISBLANK(J28),0,SUMIF(#REF!,#REF!,Points)/COUNTIF(#REF!,#REF!))</f>
        <v>0</v>
      </c>
      <c r="L28" s="110"/>
      <c r="M28" s="141">
        <f>IF(ISBLANK(L28),0,IF(ISTEXT(L28),VLOOKUP(L28,Data!$B$1:E$27,2,FALSE),VLOOKUP(RANK(L28,L$8:L$30,1),Data!$B$1:E$27,2,FALSE)))</f>
        <v>0</v>
      </c>
      <c r="N28" s="110"/>
      <c r="O28" s="141">
        <f>IF(ISBLANK(N28),0,IF(ISTEXT(N28),VLOOKUP(N28,Data!$B$1:C$16,2,FALSE),VLOOKUP(RANK(N28,$N$8:$N$30,1),Data!$B$1:C$16,2,FALSE)))</f>
        <v>0</v>
      </c>
      <c r="P28" s="111" t="str">
        <f t="shared" si="8"/>
        <v>nc</v>
      </c>
      <c r="Q28" s="111"/>
      <c r="R28" s="111">
        <f t="shared" si="0"/>
        <v>0</v>
      </c>
      <c r="S28" s="113">
        <f t="shared" si="1"/>
        <v>0</v>
      </c>
      <c r="T28" s="56">
        <f t="shared" si="7"/>
        <v>0</v>
      </c>
      <c r="U28" s="11">
        <f t="shared" si="2"/>
        <v>0</v>
      </c>
      <c r="V28" s="11">
        <f t="shared" si="3"/>
        <v>0</v>
      </c>
      <c r="W28" s="11">
        <f t="shared" si="4"/>
        <v>0</v>
      </c>
      <c r="X28" s="11">
        <f t="shared" si="5"/>
        <v>0</v>
      </c>
      <c r="Z28" s="1">
        <f>COUNTA(H28,J28,#REF!,L28,N28,#REF!)</f>
        <v>2</v>
      </c>
    </row>
    <row r="29" spans="1:26" ht="14.25" customHeight="1" x14ac:dyDescent="0.55000000000000004">
      <c r="A29" s="104">
        <v>22</v>
      </c>
      <c r="B29" s="107"/>
      <c r="C29" s="107"/>
      <c r="D29" s="108"/>
      <c r="E29" s="107"/>
      <c r="F29" s="108"/>
      <c r="G29" s="109"/>
      <c r="H29" s="110"/>
      <c r="I29" s="141">
        <f>IF(ISBLANK(H29),0,SUMIF(#REF!,#REF!,Points)/COUNTIF(#REF!,#REF!))</f>
        <v>0</v>
      </c>
      <c r="J29" s="110"/>
      <c r="K29" s="141">
        <f>IF(ISBLANK(J29),0,SUMIF(#REF!,#REF!,Points)/COUNTIF(#REF!,#REF!))</f>
        <v>0</v>
      </c>
      <c r="L29" s="110"/>
      <c r="M29" s="141">
        <f>IF(ISBLANK(L29),0,IF(ISTEXT(L29),VLOOKUP(L29,Data!$B$1:E$27,2,FALSE),VLOOKUP(RANK(L29,L$8:L$30,1),Data!$B$1:E$27,2,FALSE)))</f>
        <v>0</v>
      </c>
      <c r="N29" s="110"/>
      <c r="O29" s="141">
        <f>IF(ISBLANK(N29),0,IF(ISTEXT(N29),VLOOKUP(N29,Data!$B$1:C$16,2,FALSE),VLOOKUP(RANK(N29,$N$8:$N$30,1),Data!$B$1:C$16,2,FALSE)))</f>
        <v>0</v>
      </c>
      <c r="P29" s="111" t="str">
        <f t="shared" si="8"/>
        <v>nc</v>
      </c>
      <c r="Q29" s="111"/>
      <c r="R29" s="111">
        <f t="shared" si="0"/>
        <v>0</v>
      </c>
      <c r="S29" s="113">
        <f t="shared" si="1"/>
        <v>0</v>
      </c>
      <c r="T29" s="56">
        <f t="shared" si="7"/>
        <v>0</v>
      </c>
      <c r="U29" s="11">
        <f t="shared" si="2"/>
        <v>0</v>
      </c>
      <c r="V29" s="11">
        <f t="shared" si="3"/>
        <v>0</v>
      </c>
      <c r="W29" s="11">
        <f t="shared" si="4"/>
        <v>0</v>
      </c>
      <c r="X29" s="11">
        <f t="shared" si="5"/>
        <v>0</v>
      </c>
      <c r="Z29" s="1">
        <f>COUNTA(H29,J29,#REF!,L29,N29,#REF!)</f>
        <v>2</v>
      </c>
    </row>
    <row r="30" spans="1:26" ht="14.25" customHeight="1" thickBot="1" x14ac:dyDescent="0.6">
      <c r="A30" s="7"/>
      <c r="B30" s="6"/>
      <c r="C30" s="6"/>
      <c r="D30" s="7"/>
      <c r="E30" s="6"/>
      <c r="F30" s="7"/>
      <c r="G30" s="7"/>
      <c r="H30" s="59"/>
      <c r="I30" s="60"/>
      <c r="J30" s="59"/>
      <c r="K30" s="60"/>
      <c r="L30" s="59"/>
      <c r="M30" s="60"/>
      <c r="N30" s="59"/>
      <c r="O30" s="60"/>
      <c r="P30" s="12"/>
      <c r="Q30" s="61"/>
      <c r="R30" s="58"/>
      <c r="S30" s="57"/>
      <c r="T30" s="57"/>
      <c r="U30" s="11"/>
      <c r="V30" s="11"/>
      <c r="W30" s="11"/>
      <c r="X30" s="11"/>
    </row>
    <row r="31" spans="1:26" ht="14.25" customHeight="1" x14ac:dyDescent="0.6">
      <c r="D31" s="2"/>
      <c r="E31" s="2"/>
      <c r="H31" s="1">
        <f>COUNTA(H8:H29)</f>
        <v>4</v>
      </c>
      <c r="J31" s="1">
        <f>COUNTA(J8:J29)</f>
        <v>4</v>
      </c>
      <c r="L31" s="1">
        <f>COUNTA(L8:L29)</f>
        <v>0</v>
      </c>
      <c r="N31" s="1">
        <f>COUNTA(N8:N29)</f>
        <v>0</v>
      </c>
      <c r="Q31" s="62">
        <f>COUNTA(Q8:Q29)</f>
        <v>0</v>
      </c>
      <c r="R31" s="62"/>
    </row>
    <row r="32" spans="1:26" ht="80.25" customHeight="1" x14ac:dyDescent="0.55000000000000004">
      <c r="D32" s="2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</row>
    <row r="33" spans="4:10" ht="14.25" customHeight="1" x14ac:dyDescent="0.55000000000000004">
      <c r="D33" s="2"/>
      <c r="E33" s="2"/>
    </row>
    <row r="34" spans="4:10" ht="14.25" customHeight="1" x14ac:dyDescent="0.55000000000000004">
      <c r="D34" s="2"/>
    </row>
    <row r="35" spans="4:10" ht="14.25" customHeight="1" x14ac:dyDescent="0.55000000000000004">
      <c r="D35" s="2"/>
      <c r="I35" s="139" t="s">
        <v>162</v>
      </c>
      <c r="J35" s="139">
        <v>3</v>
      </c>
    </row>
    <row r="36" spans="4:10" ht="14.25" customHeight="1" x14ac:dyDescent="0.55000000000000004">
      <c r="D36" s="2"/>
      <c r="I36" s="1" t="s">
        <v>163</v>
      </c>
      <c r="J36" s="1">
        <f>J35-Q31</f>
        <v>3</v>
      </c>
    </row>
    <row r="37" spans="4:10" ht="14.25" customHeight="1" x14ac:dyDescent="0.55000000000000004">
      <c r="D37" s="2"/>
    </row>
    <row r="38" spans="4:10" ht="14.25" customHeight="1" x14ac:dyDescent="0.55000000000000004">
      <c r="D38" s="2"/>
    </row>
    <row r="39" spans="4:10" ht="14.25" customHeight="1" x14ac:dyDescent="0.55000000000000004">
      <c r="D39" s="2"/>
    </row>
    <row r="40" spans="4:10" ht="14.25" customHeight="1" x14ac:dyDescent="0.55000000000000004">
      <c r="D40" s="2"/>
    </row>
    <row r="41" spans="4:10" ht="14.25" customHeight="1" x14ac:dyDescent="0.55000000000000004">
      <c r="D41" s="2"/>
    </row>
    <row r="42" spans="4:10" ht="14.25" customHeight="1" x14ac:dyDescent="0.55000000000000004">
      <c r="D42" s="2"/>
    </row>
    <row r="43" spans="4:10" ht="14.25" customHeight="1" x14ac:dyDescent="0.55000000000000004">
      <c r="D43" s="2"/>
    </row>
    <row r="44" spans="4:10" ht="14.25" customHeight="1" x14ac:dyDescent="0.55000000000000004">
      <c r="D44" s="2"/>
    </row>
    <row r="45" spans="4:10" ht="14.25" customHeight="1" x14ac:dyDescent="0.55000000000000004">
      <c r="D45" s="2"/>
    </row>
    <row r="46" spans="4:10" ht="14.25" customHeight="1" x14ac:dyDescent="0.55000000000000004">
      <c r="D46" s="2"/>
    </row>
    <row r="47" spans="4:10" ht="14.25" customHeight="1" x14ac:dyDescent="0.55000000000000004">
      <c r="D47" s="2"/>
    </row>
    <row r="48" spans="4:10" ht="14.25" customHeight="1" x14ac:dyDescent="0.55000000000000004">
      <c r="D48" s="2"/>
    </row>
    <row r="49" spans="4:5" ht="14.25" customHeight="1" x14ac:dyDescent="0.55000000000000004">
      <c r="D49" s="2"/>
    </row>
    <row r="50" spans="4:5" ht="14.25" customHeight="1" x14ac:dyDescent="0.55000000000000004">
      <c r="D50" s="2"/>
    </row>
    <row r="51" spans="4:5" ht="14.25" customHeight="1" x14ac:dyDescent="0.55000000000000004">
      <c r="D51" s="2"/>
    </row>
    <row r="52" spans="4:5" ht="14.25" customHeight="1" x14ac:dyDescent="0.55000000000000004">
      <c r="D52" s="2"/>
    </row>
    <row r="53" spans="4:5" ht="14.25" customHeight="1" x14ac:dyDescent="0.55000000000000004">
      <c r="D53" s="2"/>
    </row>
    <row r="54" spans="4:5" ht="14.25" customHeight="1" x14ac:dyDescent="0.55000000000000004">
      <c r="D54" s="2"/>
    </row>
    <row r="55" spans="4:5" ht="14.25" customHeight="1" x14ac:dyDescent="0.55000000000000004">
      <c r="D55" s="2"/>
    </row>
    <row r="56" spans="4:5" ht="14.25" customHeight="1" x14ac:dyDescent="0.55000000000000004">
      <c r="D56" s="2"/>
    </row>
    <row r="57" spans="4:5" ht="14.25" customHeight="1" x14ac:dyDescent="0.55000000000000004">
      <c r="D57" s="2"/>
    </row>
    <row r="58" spans="4:5" ht="14.25" customHeight="1" x14ac:dyDescent="0.55000000000000004">
      <c r="D58" s="2"/>
    </row>
    <row r="59" spans="4:5" ht="14.25" customHeight="1" x14ac:dyDescent="0.55000000000000004">
      <c r="D59" s="2"/>
    </row>
    <row r="60" spans="4:5" ht="14.25" customHeight="1" x14ac:dyDescent="0.55000000000000004">
      <c r="D60" s="2"/>
    </row>
    <row r="61" spans="4:5" ht="14.25" customHeight="1" x14ac:dyDescent="0.55000000000000004">
      <c r="D61" s="2"/>
      <c r="E61" s="2"/>
    </row>
    <row r="62" spans="4:5" ht="14.25" customHeight="1" x14ac:dyDescent="0.55000000000000004">
      <c r="D62" s="2"/>
      <c r="E62" s="2"/>
    </row>
    <row r="63" spans="4:5" ht="14.25" customHeight="1" x14ac:dyDescent="0.55000000000000004">
      <c r="D63" s="2"/>
      <c r="E63" s="2"/>
    </row>
    <row r="64" spans="4:5" ht="14.25" customHeight="1" x14ac:dyDescent="0.55000000000000004">
      <c r="D64" s="2"/>
      <c r="E64" s="2"/>
    </row>
    <row r="65" spans="4:5" ht="14.25" customHeight="1" x14ac:dyDescent="0.55000000000000004">
      <c r="D65" s="2"/>
      <c r="E65" s="2"/>
    </row>
    <row r="66" spans="4:5" ht="14.25" customHeight="1" x14ac:dyDescent="0.55000000000000004">
      <c r="D66" s="2"/>
      <c r="E66" s="2"/>
    </row>
    <row r="67" spans="4:5" ht="14.25" customHeight="1" x14ac:dyDescent="0.55000000000000004">
      <c r="D67" s="2"/>
      <c r="E67" s="2"/>
    </row>
    <row r="68" spans="4:5" ht="14.25" customHeight="1" x14ac:dyDescent="0.55000000000000004">
      <c r="D68" s="2"/>
      <c r="E68" s="2"/>
    </row>
    <row r="69" spans="4:5" ht="14.25" customHeight="1" x14ac:dyDescent="0.55000000000000004">
      <c r="D69" s="2"/>
      <c r="E69" s="2"/>
    </row>
    <row r="70" spans="4:5" ht="14.25" customHeight="1" x14ac:dyDescent="0.55000000000000004">
      <c r="D70" s="2"/>
      <c r="E70" s="2"/>
    </row>
    <row r="71" spans="4:5" ht="14.25" customHeight="1" x14ac:dyDescent="0.55000000000000004">
      <c r="D71" s="2"/>
      <c r="E71" s="2"/>
    </row>
    <row r="72" spans="4:5" ht="14.25" customHeight="1" x14ac:dyDescent="0.55000000000000004">
      <c r="D72" s="2"/>
      <c r="E72" s="2"/>
    </row>
    <row r="73" spans="4:5" ht="14.25" customHeight="1" x14ac:dyDescent="0.55000000000000004">
      <c r="D73" s="2"/>
      <c r="E73" s="2"/>
    </row>
    <row r="74" spans="4:5" ht="14.25" customHeight="1" x14ac:dyDescent="0.55000000000000004">
      <c r="D74" s="2"/>
      <c r="E74" s="2"/>
    </row>
    <row r="75" spans="4:5" ht="14.25" customHeight="1" x14ac:dyDescent="0.55000000000000004">
      <c r="D75" s="2"/>
      <c r="E75" s="2"/>
    </row>
    <row r="76" spans="4:5" ht="14.25" customHeight="1" x14ac:dyDescent="0.55000000000000004">
      <c r="D76" s="2"/>
      <c r="E76" s="2"/>
    </row>
    <row r="77" spans="4:5" ht="14.25" customHeight="1" x14ac:dyDescent="0.55000000000000004">
      <c r="D77" s="2"/>
      <c r="E77" s="2"/>
    </row>
    <row r="78" spans="4:5" ht="14.25" customHeight="1" x14ac:dyDescent="0.55000000000000004">
      <c r="D78" s="2"/>
      <c r="E78" s="2"/>
    </row>
    <row r="79" spans="4:5" ht="14.25" customHeight="1" x14ac:dyDescent="0.55000000000000004">
      <c r="D79" s="2"/>
      <c r="E79" s="2"/>
    </row>
    <row r="80" spans="4:5" ht="14.25" customHeight="1" x14ac:dyDescent="0.55000000000000004">
      <c r="D80" s="2"/>
      <c r="E80" s="2"/>
    </row>
    <row r="81" spans="4:5" ht="14.25" customHeight="1" x14ac:dyDescent="0.55000000000000004">
      <c r="D81" s="2"/>
      <c r="E81" s="2"/>
    </row>
    <row r="82" spans="4:5" ht="14.25" customHeight="1" x14ac:dyDescent="0.55000000000000004">
      <c r="D82" s="2"/>
      <c r="E82" s="2"/>
    </row>
    <row r="83" spans="4:5" ht="14.25" customHeight="1" x14ac:dyDescent="0.55000000000000004">
      <c r="D83" s="2"/>
      <c r="E83" s="2"/>
    </row>
    <row r="84" spans="4:5" ht="14.25" customHeight="1" x14ac:dyDescent="0.55000000000000004">
      <c r="D84" s="2"/>
      <c r="E84" s="2"/>
    </row>
    <row r="85" spans="4:5" ht="14.25" customHeight="1" x14ac:dyDescent="0.55000000000000004">
      <c r="D85" s="2"/>
      <c r="E85" s="2"/>
    </row>
    <row r="86" spans="4:5" ht="14.25" customHeight="1" x14ac:dyDescent="0.55000000000000004">
      <c r="D86" s="2"/>
      <c r="E86" s="2"/>
    </row>
    <row r="87" spans="4:5" ht="14.25" customHeight="1" x14ac:dyDescent="0.55000000000000004">
      <c r="D87" s="2"/>
      <c r="E87" s="2"/>
    </row>
    <row r="88" spans="4:5" ht="14.25" customHeight="1" x14ac:dyDescent="0.55000000000000004">
      <c r="D88" s="2"/>
      <c r="E88" s="2"/>
    </row>
    <row r="89" spans="4:5" ht="14.25" customHeight="1" x14ac:dyDescent="0.55000000000000004">
      <c r="D89" s="2"/>
      <c r="E89" s="2"/>
    </row>
    <row r="90" spans="4:5" ht="14.25" customHeight="1" x14ac:dyDescent="0.55000000000000004">
      <c r="D90" s="2"/>
      <c r="E90" s="2"/>
    </row>
    <row r="91" spans="4:5" ht="14.25" customHeight="1" x14ac:dyDescent="0.55000000000000004">
      <c r="D91" s="2"/>
      <c r="E91" s="2"/>
    </row>
    <row r="92" spans="4:5" ht="14.25" customHeight="1" x14ac:dyDescent="0.55000000000000004">
      <c r="D92" s="2"/>
      <c r="E92" s="2"/>
    </row>
    <row r="93" spans="4:5" ht="14.25" customHeight="1" x14ac:dyDescent="0.55000000000000004">
      <c r="D93" s="2"/>
      <c r="E93" s="2"/>
    </row>
    <row r="94" spans="4:5" ht="14.25" customHeight="1" x14ac:dyDescent="0.55000000000000004">
      <c r="D94" s="2"/>
      <c r="E94" s="2"/>
    </row>
    <row r="95" spans="4:5" ht="14.25" customHeight="1" x14ac:dyDescent="0.55000000000000004">
      <c r="D95" s="2"/>
      <c r="E95" s="2"/>
    </row>
    <row r="96" spans="4:5" ht="14.25" customHeight="1" x14ac:dyDescent="0.55000000000000004">
      <c r="D96" s="2"/>
      <c r="E96" s="2"/>
    </row>
    <row r="97" spans="4:5" ht="14.25" customHeight="1" x14ac:dyDescent="0.55000000000000004">
      <c r="D97" s="2"/>
      <c r="E97" s="2"/>
    </row>
    <row r="98" spans="4:5" ht="14.25" customHeight="1" x14ac:dyDescent="0.55000000000000004">
      <c r="D98" s="2"/>
      <c r="E98" s="2"/>
    </row>
    <row r="99" spans="4:5" ht="14.25" customHeight="1" x14ac:dyDescent="0.55000000000000004">
      <c r="D99" s="2"/>
      <c r="E99" s="2"/>
    </row>
    <row r="100" spans="4:5" ht="14.25" customHeight="1" x14ac:dyDescent="0.55000000000000004">
      <c r="D100" s="2"/>
      <c r="E100" s="2"/>
    </row>
    <row r="101" spans="4:5" ht="14.25" customHeight="1" x14ac:dyDescent="0.55000000000000004">
      <c r="D101" s="2"/>
      <c r="E101" s="2"/>
    </row>
    <row r="102" spans="4:5" ht="14.25" customHeight="1" x14ac:dyDescent="0.55000000000000004">
      <c r="D102" s="2"/>
      <c r="E102" s="2"/>
    </row>
    <row r="103" spans="4:5" ht="14.25" customHeight="1" x14ac:dyDescent="0.55000000000000004">
      <c r="D103" s="2"/>
      <c r="E103" s="2"/>
    </row>
    <row r="104" spans="4:5" ht="14.25" customHeight="1" x14ac:dyDescent="0.55000000000000004">
      <c r="D104" s="2"/>
      <c r="E104" s="2"/>
    </row>
    <row r="105" spans="4:5" ht="14.25" customHeight="1" x14ac:dyDescent="0.55000000000000004">
      <c r="D105" s="2"/>
      <c r="E105" s="2"/>
    </row>
    <row r="106" spans="4:5" ht="14.25" customHeight="1" x14ac:dyDescent="0.55000000000000004">
      <c r="D106" s="2"/>
      <c r="E106" s="2"/>
    </row>
    <row r="107" spans="4:5" ht="14.25" customHeight="1" x14ac:dyDescent="0.55000000000000004">
      <c r="D107" s="2"/>
      <c r="E107" s="2"/>
    </row>
    <row r="108" spans="4:5" ht="14.25" customHeight="1" x14ac:dyDescent="0.55000000000000004">
      <c r="D108" s="2"/>
      <c r="E108" s="2"/>
    </row>
    <row r="109" spans="4:5" ht="14.25" customHeight="1" x14ac:dyDescent="0.55000000000000004">
      <c r="D109" s="2"/>
      <c r="E109" s="2"/>
    </row>
    <row r="110" spans="4:5" ht="14.25" customHeight="1" x14ac:dyDescent="0.55000000000000004">
      <c r="D110" s="2"/>
      <c r="E110" s="2"/>
    </row>
    <row r="111" spans="4:5" ht="14.25" customHeight="1" x14ac:dyDescent="0.55000000000000004">
      <c r="D111" s="2"/>
      <c r="E111" s="2"/>
    </row>
    <row r="112" spans="4:5" ht="14.25" customHeight="1" x14ac:dyDescent="0.55000000000000004">
      <c r="D112" s="2"/>
      <c r="E112" s="2"/>
    </row>
    <row r="113" spans="4:5" ht="14.25" customHeight="1" x14ac:dyDescent="0.55000000000000004">
      <c r="D113" s="2"/>
      <c r="E113" s="2"/>
    </row>
    <row r="114" spans="4:5" ht="14.25" customHeight="1" x14ac:dyDescent="0.55000000000000004">
      <c r="D114" s="2"/>
      <c r="E114" s="2"/>
    </row>
    <row r="115" spans="4:5" ht="14.25" customHeight="1" x14ac:dyDescent="0.55000000000000004">
      <c r="D115" s="2"/>
      <c r="E115" s="2"/>
    </row>
    <row r="116" spans="4:5" ht="14.25" customHeight="1" x14ac:dyDescent="0.55000000000000004">
      <c r="D116" s="2"/>
      <c r="E116" s="2"/>
    </row>
    <row r="117" spans="4:5" ht="14.25" customHeight="1" x14ac:dyDescent="0.55000000000000004">
      <c r="D117" s="2"/>
      <c r="E117" s="2"/>
    </row>
    <row r="118" spans="4:5" ht="14.25" customHeight="1" x14ac:dyDescent="0.55000000000000004">
      <c r="D118" s="2"/>
      <c r="E118" s="2"/>
    </row>
    <row r="119" spans="4:5" ht="14.25" customHeight="1" x14ac:dyDescent="0.55000000000000004">
      <c r="D119" s="2"/>
      <c r="E119" s="2"/>
    </row>
    <row r="120" spans="4:5" ht="14.25" customHeight="1" x14ac:dyDescent="0.55000000000000004">
      <c r="D120" s="2"/>
      <c r="E120" s="2"/>
    </row>
    <row r="121" spans="4:5" ht="14.25" customHeight="1" x14ac:dyDescent="0.55000000000000004">
      <c r="D121" s="2"/>
      <c r="E121" s="2"/>
    </row>
    <row r="122" spans="4:5" ht="14.25" customHeight="1" x14ac:dyDescent="0.55000000000000004">
      <c r="D122" s="2"/>
      <c r="E122" s="2"/>
    </row>
    <row r="123" spans="4:5" ht="14.25" customHeight="1" x14ac:dyDescent="0.55000000000000004">
      <c r="D123" s="2"/>
      <c r="E123" s="2"/>
    </row>
    <row r="124" spans="4:5" ht="14.25" customHeight="1" x14ac:dyDescent="0.55000000000000004">
      <c r="D124" s="2"/>
      <c r="E124" s="2"/>
    </row>
    <row r="125" spans="4:5" ht="14.25" customHeight="1" x14ac:dyDescent="0.55000000000000004">
      <c r="D125" s="2"/>
      <c r="E125" s="2"/>
    </row>
    <row r="126" spans="4:5" ht="14.25" customHeight="1" x14ac:dyDescent="0.55000000000000004">
      <c r="D126" s="2"/>
      <c r="E126" s="2"/>
    </row>
    <row r="127" spans="4:5" ht="14.25" customHeight="1" x14ac:dyDescent="0.55000000000000004">
      <c r="D127" s="2"/>
      <c r="E127" s="2"/>
    </row>
    <row r="128" spans="4:5" ht="14.25" customHeight="1" x14ac:dyDescent="0.55000000000000004">
      <c r="D128" s="2"/>
      <c r="E128" s="2"/>
    </row>
    <row r="129" spans="4:5" ht="14.25" customHeight="1" x14ac:dyDescent="0.55000000000000004">
      <c r="D129" s="2"/>
      <c r="E129" s="2"/>
    </row>
    <row r="130" spans="4:5" ht="14.25" customHeight="1" x14ac:dyDescent="0.55000000000000004">
      <c r="D130" s="2"/>
      <c r="E130" s="2"/>
    </row>
    <row r="131" spans="4:5" ht="14.25" customHeight="1" x14ac:dyDescent="0.55000000000000004">
      <c r="D131" s="2"/>
      <c r="E131" s="2"/>
    </row>
    <row r="132" spans="4:5" ht="14.25" customHeight="1" x14ac:dyDescent="0.55000000000000004">
      <c r="D132" s="2"/>
      <c r="E132" s="2"/>
    </row>
    <row r="133" spans="4:5" ht="14.25" customHeight="1" x14ac:dyDescent="0.55000000000000004">
      <c r="D133" s="2"/>
      <c r="E133" s="2"/>
    </row>
    <row r="134" spans="4:5" ht="14.25" customHeight="1" x14ac:dyDescent="0.55000000000000004">
      <c r="D134" s="2"/>
      <c r="E134" s="2"/>
    </row>
    <row r="135" spans="4:5" ht="14.25" customHeight="1" x14ac:dyDescent="0.55000000000000004">
      <c r="D135" s="2"/>
      <c r="E135" s="2"/>
    </row>
    <row r="136" spans="4:5" ht="14.25" customHeight="1" x14ac:dyDescent="0.55000000000000004">
      <c r="D136" s="2"/>
      <c r="E136" s="2"/>
    </row>
    <row r="137" spans="4:5" ht="14.25" customHeight="1" x14ac:dyDescent="0.55000000000000004">
      <c r="D137" s="2"/>
      <c r="E137" s="2"/>
    </row>
    <row r="138" spans="4:5" ht="14.25" customHeight="1" x14ac:dyDescent="0.55000000000000004">
      <c r="D138" s="2"/>
      <c r="E138" s="2"/>
    </row>
    <row r="139" spans="4:5" ht="14.25" customHeight="1" x14ac:dyDescent="0.55000000000000004">
      <c r="D139" s="2"/>
      <c r="E139" s="2"/>
    </row>
    <row r="140" spans="4:5" ht="14.25" customHeight="1" x14ac:dyDescent="0.55000000000000004">
      <c r="D140" s="2"/>
      <c r="E140" s="2"/>
    </row>
    <row r="141" spans="4:5" ht="14.25" customHeight="1" x14ac:dyDescent="0.55000000000000004">
      <c r="D141" s="2"/>
      <c r="E141" s="2"/>
    </row>
    <row r="142" spans="4:5" ht="14.25" customHeight="1" x14ac:dyDescent="0.55000000000000004">
      <c r="D142" s="2"/>
      <c r="E142" s="2"/>
    </row>
    <row r="143" spans="4:5" ht="14.25" customHeight="1" x14ac:dyDescent="0.55000000000000004">
      <c r="D143" s="2"/>
      <c r="E143" s="2"/>
    </row>
    <row r="144" spans="4:5" ht="14.25" customHeight="1" x14ac:dyDescent="0.55000000000000004">
      <c r="D144" s="2"/>
      <c r="E144" s="2"/>
    </row>
    <row r="145" spans="4:5" ht="14.25" customHeight="1" x14ac:dyDescent="0.55000000000000004">
      <c r="D145" s="2"/>
      <c r="E145" s="2"/>
    </row>
    <row r="146" spans="4:5" ht="14.25" customHeight="1" x14ac:dyDescent="0.55000000000000004">
      <c r="D146" s="2"/>
      <c r="E146" s="2"/>
    </row>
    <row r="147" spans="4:5" ht="14.25" customHeight="1" x14ac:dyDescent="0.55000000000000004">
      <c r="D147" s="2"/>
      <c r="E147" s="2"/>
    </row>
    <row r="148" spans="4:5" ht="14.25" customHeight="1" x14ac:dyDescent="0.55000000000000004">
      <c r="D148" s="2"/>
      <c r="E148" s="2"/>
    </row>
    <row r="149" spans="4:5" ht="14.25" customHeight="1" x14ac:dyDescent="0.55000000000000004">
      <c r="D149" s="2"/>
      <c r="E149" s="2"/>
    </row>
    <row r="150" spans="4:5" ht="14.25" customHeight="1" x14ac:dyDescent="0.55000000000000004">
      <c r="D150" s="2"/>
      <c r="E150" s="2"/>
    </row>
    <row r="151" spans="4:5" ht="14.25" customHeight="1" x14ac:dyDescent="0.55000000000000004">
      <c r="D151" s="2"/>
      <c r="E151" s="2"/>
    </row>
    <row r="152" spans="4:5" ht="14.25" customHeight="1" x14ac:dyDescent="0.55000000000000004">
      <c r="D152" s="2"/>
      <c r="E152" s="2"/>
    </row>
    <row r="153" spans="4:5" ht="14.25" customHeight="1" x14ac:dyDescent="0.55000000000000004">
      <c r="D153" s="2"/>
      <c r="E153" s="2"/>
    </row>
    <row r="154" spans="4:5" ht="14.25" customHeight="1" x14ac:dyDescent="0.55000000000000004">
      <c r="D154" s="2"/>
      <c r="E154" s="2"/>
    </row>
    <row r="155" spans="4:5" ht="14.25" customHeight="1" x14ac:dyDescent="0.55000000000000004">
      <c r="D155" s="2"/>
      <c r="E155" s="2"/>
    </row>
    <row r="156" spans="4:5" ht="14.25" customHeight="1" x14ac:dyDescent="0.55000000000000004">
      <c r="D156" s="2"/>
      <c r="E156" s="2"/>
    </row>
    <row r="157" spans="4:5" ht="14.25" customHeight="1" x14ac:dyDescent="0.55000000000000004">
      <c r="D157" s="2"/>
      <c r="E157" s="2"/>
    </row>
    <row r="158" spans="4:5" ht="14.25" customHeight="1" x14ac:dyDescent="0.55000000000000004">
      <c r="D158" s="2"/>
      <c r="E158" s="2"/>
    </row>
    <row r="159" spans="4:5" ht="14.25" customHeight="1" x14ac:dyDescent="0.55000000000000004">
      <c r="D159" s="2"/>
      <c r="E159" s="2"/>
    </row>
    <row r="160" spans="4:5" ht="14.25" customHeight="1" x14ac:dyDescent="0.55000000000000004">
      <c r="D160" s="2"/>
      <c r="E160" s="2"/>
    </row>
    <row r="161" spans="4:5" ht="14.25" customHeight="1" x14ac:dyDescent="0.55000000000000004">
      <c r="D161" s="2"/>
      <c r="E161" s="2"/>
    </row>
    <row r="162" spans="4:5" ht="14.25" customHeight="1" x14ac:dyDescent="0.55000000000000004">
      <c r="D162" s="2"/>
      <c r="E162" s="2"/>
    </row>
    <row r="163" spans="4:5" ht="14.25" customHeight="1" x14ac:dyDescent="0.55000000000000004">
      <c r="D163" s="2"/>
      <c r="E163" s="2"/>
    </row>
    <row r="164" spans="4:5" ht="14.25" customHeight="1" x14ac:dyDescent="0.55000000000000004">
      <c r="D164" s="2"/>
      <c r="E164" s="2"/>
    </row>
    <row r="165" spans="4:5" ht="14.25" customHeight="1" x14ac:dyDescent="0.55000000000000004">
      <c r="D165" s="2"/>
      <c r="E165" s="2"/>
    </row>
    <row r="166" spans="4:5" ht="14.25" customHeight="1" x14ac:dyDescent="0.55000000000000004">
      <c r="D166" s="2"/>
      <c r="E166" s="2"/>
    </row>
    <row r="167" spans="4:5" ht="14.25" customHeight="1" x14ac:dyDescent="0.55000000000000004">
      <c r="D167" s="2"/>
      <c r="E167" s="2"/>
    </row>
    <row r="168" spans="4:5" ht="14.25" customHeight="1" x14ac:dyDescent="0.55000000000000004">
      <c r="D168" s="2"/>
      <c r="E168" s="2"/>
    </row>
    <row r="169" spans="4:5" ht="14.25" customHeight="1" x14ac:dyDescent="0.55000000000000004">
      <c r="D169" s="2"/>
      <c r="E169" s="2"/>
    </row>
    <row r="170" spans="4:5" ht="14.25" customHeight="1" x14ac:dyDescent="0.55000000000000004">
      <c r="D170" s="2"/>
      <c r="E170" s="2"/>
    </row>
    <row r="171" spans="4:5" ht="14.25" customHeight="1" x14ac:dyDescent="0.55000000000000004">
      <c r="D171" s="2"/>
      <c r="E171" s="2"/>
    </row>
    <row r="172" spans="4:5" ht="14.25" customHeight="1" x14ac:dyDescent="0.55000000000000004">
      <c r="D172" s="2"/>
      <c r="E172" s="2"/>
    </row>
    <row r="173" spans="4:5" ht="14.25" customHeight="1" x14ac:dyDescent="0.55000000000000004">
      <c r="D173" s="2"/>
      <c r="E173" s="2"/>
    </row>
    <row r="174" spans="4:5" ht="14.25" customHeight="1" x14ac:dyDescent="0.55000000000000004">
      <c r="D174" s="2"/>
      <c r="E174" s="2"/>
    </row>
    <row r="175" spans="4:5" ht="14.25" customHeight="1" x14ac:dyDescent="0.55000000000000004">
      <c r="D175" s="2"/>
      <c r="E175" s="2"/>
    </row>
    <row r="176" spans="4:5" ht="14.25" customHeight="1" x14ac:dyDescent="0.55000000000000004">
      <c r="D176" s="2"/>
      <c r="E176" s="2"/>
    </row>
    <row r="177" spans="4:5" ht="14.25" customHeight="1" x14ac:dyDescent="0.55000000000000004">
      <c r="D177" s="2"/>
      <c r="E177" s="2"/>
    </row>
    <row r="178" spans="4:5" ht="14.25" customHeight="1" x14ac:dyDescent="0.55000000000000004">
      <c r="D178" s="2"/>
      <c r="E178" s="2"/>
    </row>
    <row r="179" spans="4:5" ht="14.25" customHeight="1" x14ac:dyDescent="0.55000000000000004">
      <c r="D179" s="2"/>
      <c r="E179" s="2"/>
    </row>
    <row r="180" spans="4:5" ht="14.25" customHeight="1" x14ac:dyDescent="0.55000000000000004">
      <c r="D180" s="2"/>
      <c r="E180" s="2"/>
    </row>
    <row r="181" spans="4:5" ht="14.25" customHeight="1" x14ac:dyDescent="0.55000000000000004">
      <c r="D181" s="2"/>
      <c r="E181" s="2"/>
    </row>
    <row r="182" spans="4:5" ht="14.25" customHeight="1" x14ac:dyDescent="0.55000000000000004">
      <c r="D182" s="2"/>
      <c r="E182" s="2"/>
    </row>
    <row r="183" spans="4:5" ht="14.25" customHeight="1" x14ac:dyDescent="0.55000000000000004">
      <c r="D183" s="2"/>
      <c r="E183" s="2"/>
    </row>
    <row r="184" spans="4:5" ht="14.25" customHeight="1" x14ac:dyDescent="0.55000000000000004">
      <c r="D184" s="2"/>
      <c r="E184" s="2"/>
    </row>
    <row r="185" spans="4:5" ht="14.25" customHeight="1" x14ac:dyDescent="0.55000000000000004">
      <c r="D185" s="2"/>
      <c r="E185" s="2"/>
    </row>
    <row r="186" spans="4:5" ht="14.25" customHeight="1" x14ac:dyDescent="0.55000000000000004">
      <c r="D186" s="2"/>
      <c r="E186" s="2"/>
    </row>
    <row r="187" spans="4:5" ht="14.25" customHeight="1" x14ac:dyDescent="0.55000000000000004">
      <c r="D187" s="2"/>
      <c r="E187" s="2"/>
    </row>
    <row r="188" spans="4:5" ht="14.25" customHeight="1" x14ac:dyDescent="0.55000000000000004">
      <c r="D188" s="2"/>
      <c r="E188" s="2"/>
    </row>
    <row r="189" spans="4:5" ht="14.25" customHeight="1" x14ac:dyDescent="0.55000000000000004">
      <c r="D189" s="2"/>
      <c r="E189" s="2"/>
    </row>
    <row r="190" spans="4:5" ht="14.25" customHeight="1" x14ac:dyDescent="0.55000000000000004">
      <c r="D190" s="2"/>
      <c r="E190" s="2"/>
    </row>
    <row r="191" spans="4:5" ht="14.25" customHeight="1" x14ac:dyDescent="0.55000000000000004">
      <c r="D191" s="2"/>
      <c r="E191" s="2"/>
    </row>
    <row r="192" spans="4:5" ht="14.25" customHeight="1" x14ac:dyDescent="0.55000000000000004">
      <c r="D192" s="2"/>
      <c r="E192" s="2"/>
    </row>
    <row r="193" spans="4:5" ht="14.25" customHeight="1" x14ac:dyDescent="0.55000000000000004">
      <c r="D193" s="2"/>
      <c r="E193" s="2"/>
    </row>
    <row r="194" spans="4:5" ht="14.25" customHeight="1" x14ac:dyDescent="0.55000000000000004">
      <c r="D194" s="2"/>
      <c r="E194" s="2"/>
    </row>
    <row r="195" spans="4:5" ht="14.25" customHeight="1" x14ac:dyDescent="0.55000000000000004">
      <c r="D195" s="2"/>
      <c r="E195" s="2"/>
    </row>
    <row r="196" spans="4:5" ht="14.25" customHeight="1" x14ac:dyDescent="0.55000000000000004">
      <c r="D196" s="2"/>
      <c r="E196" s="2"/>
    </row>
    <row r="197" spans="4:5" ht="14.25" customHeight="1" x14ac:dyDescent="0.55000000000000004">
      <c r="D197" s="2"/>
      <c r="E197" s="2"/>
    </row>
    <row r="198" spans="4:5" ht="14.25" customHeight="1" x14ac:dyDescent="0.55000000000000004">
      <c r="D198" s="2"/>
      <c r="E198" s="2"/>
    </row>
    <row r="199" spans="4:5" ht="14.25" customHeight="1" x14ac:dyDescent="0.55000000000000004">
      <c r="D199" s="2"/>
      <c r="E199" s="2"/>
    </row>
    <row r="200" spans="4:5" ht="14.25" customHeight="1" x14ac:dyDescent="0.55000000000000004">
      <c r="D200" s="2"/>
      <c r="E200" s="2"/>
    </row>
    <row r="201" spans="4:5" ht="14.25" customHeight="1" x14ac:dyDescent="0.55000000000000004">
      <c r="D201" s="2"/>
      <c r="E201" s="2"/>
    </row>
    <row r="202" spans="4:5" ht="14.25" customHeight="1" x14ac:dyDescent="0.55000000000000004">
      <c r="D202" s="2"/>
      <c r="E202" s="2"/>
    </row>
    <row r="203" spans="4:5" ht="14.25" customHeight="1" x14ac:dyDescent="0.55000000000000004">
      <c r="D203" s="2"/>
      <c r="E203" s="2"/>
    </row>
    <row r="204" spans="4:5" ht="14.25" customHeight="1" x14ac:dyDescent="0.55000000000000004">
      <c r="D204" s="2"/>
      <c r="E204" s="2"/>
    </row>
    <row r="205" spans="4:5" ht="14.25" customHeight="1" x14ac:dyDescent="0.55000000000000004">
      <c r="D205" s="2"/>
      <c r="E205" s="2"/>
    </row>
    <row r="206" spans="4:5" ht="14.25" customHeight="1" x14ac:dyDescent="0.55000000000000004">
      <c r="D206" s="2"/>
      <c r="E206" s="2"/>
    </row>
    <row r="207" spans="4:5" ht="14.25" customHeight="1" x14ac:dyDescent="0.55000000000000004">
      <c r="D207" s="2"/>
      <c r="E207" s="2"/>
    </row>
    <row r="208" spans="4:5" ht="14.25" customHeight="1" x14ac:dyDescent="0.55000000000000004">
      <c r="D208" s="2"/>
      <c r="E208" s="2"/>
    </row>
    <row r="209" spans="4:5" ht="14.25" customHeight="1" x14ac:dyDescent="0.55000000000000004">
      <c r="D209" s="2"/>
      <c r="E209" s="2"/>
    </row>
    <row r="210" spans="4:5" ht="14.25" customHeight="1" x14ac:dyDescent="0.55000000000000004">
      <c r="D210" s="2"/>
      <c r="E210" s="2"/>
    </row>
    <row r="211" spans="4:5" ht="14.25" customHeight="1" x14ac:dyDescent="0.55000000000000004">
      <c r="D211" s="2"/>
      <c r="E211" s="2"/>
    </row>
    <row r="212" spans="4:5" ht="14.25" customHeight="1" x14ac:dyDescent="0.55000000000000004">
      <c r="D212" s="2"/>
      <c r="E212" s="2"/>
    </row>
    <row r="213" spans="4:5" ht="14.25" customHeight="1" x14ac:dyDescent="0.55000000000000004">
      <c r="D213" s="2"/>
      <c r="E213" s="2"/>
    </row>
    <row r="214" spans="4:5" ht="14.25" customHeight="1" x14ac:dyDescent="0.55000000000000004">
      <c r="D214" s="2"/>
      <c r="E214" s="2"/>
    </row>
    <row r="215" spans="4:5" ht="14.25" customHeight="1" x14ac:dyDescent="0.55000000000000004">
      <c r="D215" s="2"/>
      <c r="E215" s="2"/>
    </row>
    <row r="216" spans="4:5" ht="14.25" customHeight="1" x14ac:dyDescent="0.55000000000000004">
      <c r="D216" s="2"/>
      <c r="E216" s="2"/>
    </row>
    <row r="217" spans="4:5" ht="14.25" customHeight="1" x14ac:dyDescent="0.55000000000000004">
      <c r="D217" s="2"/>
      <c r="E217" s="2"/>
    </row>
    <row r="218" spans="4:5" ht="14.25" customHeight="1" x14ac:dyDescent="0.55000000000000004">
      <c r="D218" s="2"/>
      <c r="E218" s="2"/>
    </row>
    <row r="219" spans="4:5" ht="14.25" customHeight="1" x14ac:dyDescent="0.55000000000000004">
      <c r="D219" s="2"/>
      <c r="E219" s="2"/>
    </row>
    <row r="220" spans="4:5" ht="14.25" customHeight="1" x14ac:dyDescent="0.55000000000000004">
      <c r="D220" s="2"/>
      <c r="E220" s="2"/>
    </row>
    <row r="221" spans="4:5" ht="14.25" customHeight="1" x14ac:dyDescent="0.55000000000000004">
      <c r="D221" s="2"/>
      <c r="E221" s="2"/>
    </row>
    <row r="222" spans="4:5" ht="14.25" customHeight="1" x14ac:dyDescent="0.55000000000000004">
      <c r="D222" s="2"/>
      <c r="E222" s="2"/>
    </row>
    <row r="223" spans="4:5" ht="14.25" customHeight="1" x14ac:dyDescent="0.55000000000000004">
      <c r="D223" s="2"/>
      <c r="E223" s="2"/>
    </row>
    <row r="224" spans="4:5" ht="14.25" customHeight="1" x14ac:dyDescent="0.55000000000000004">
      <c r="D224" s="2"/>
      <c r="E224" s="2"/>
    </row>
    <row r="225" spans="4:5" ht="14.25" customHeight="1" x14ac:dyDescent="0.55000000000000004">
      <c r="D225" s="2"/>
      <c r="E225" s="2"/>
    </row>
    <row r="226" spans="4:5" ht="14.25" customHeight="1" x14ac:dyDescent="0.55000000000000004">
      <c r="D226" s="2"/>
      <c r="E226" s="2"/>
    </row>
    <row r="227" spans="4:5" ht="14.25" customHeight="1" x14ac:dyDescent="0.55000000000000004">
      <c r="D227" s="2"/>
      <c r="E227" s="2"/>
    </row>
    <row r="228" spans="4:5" ht="14.25" customHeight="1" x14ac:dyDescent="0.55000000000000004">
      <c r="D228" s="2"/>
      <c r="E228" s="2"/>
    </row>
    <row r="229" spans="4:5" ht="14.25" customHeight="1" x14ac:dyDescent="0.55000000000000004">
      <c r="D229" s="2"/>
      <c r="E229" s="2"/>
    </row>
    <row r="230" spans="4:5" ht="14.25" customHeight="1" x14ac:dyDescent="0.55000000000000004">
      <c r="D230" s="2"/>
      <c r="E230" s="2"/>
    </row>
    <row r="231" spans="4:5" ht="14.25" customHeight="1" x14ac:dyDescent="0.55000000000000004">
      <c r="D231" s="2"/>
      <c r="E231" s="2"/>
    </row>
    <row r="232" spans="4:5" ht="14.25" customHeight="1" x14ac:dyDescent="0.55000000000000004">
      <c r="D232" s="2"/>
      <c r="E232" s="2"/>
    </row>
    <row r="233" spans="4:5" ht="14.25" customHeight="1" x14ac:dyDescent="0.55000000000000004">
      <c r="D233" s="2"/>
      <c r="E233" s="2"/>
    </row>
    <row r="234" spans="4:5" ht="14.25" customHeight="1" x14ac:dyDescent="0.55000000000000004">
      <c r="D234" s="2"/>
      <c r="E234" s="2"/>
    </row>
    <row r="235" spans="4:5" ht="14.25" customHeight="1" x14ac:dyDescent="0.55000000000000004">
      <c r="D235" s="2"/>
      <c r="E235" s="2"/>
    </row>
    <row r="236" spans="4:5" ht="14.25" customHeight="1" x14ac:dyDescent="0.55000000000000004">
      <c r="D236" s="2"/>
      <c r="E236" s="2"/>
    </row>
    <row r="237" spans="4:5" ht="14.25" customHeight="1" x14ac:dyDescent="0.55000000000000004">
      <c r="D237" s="2"/>
      <c r="E237" s="2"/>
    </row>
    <row r="238" spans="4:5" ht="14.25" customHeight="1" x14ac:dyDescent="0.55000000000000004">
      <c r="D238" s="2"/>
      <c r="E238" s="2"/>
    </row>
    <row r="239" spans="4:5" ht="14.25" customHeight="1" x14ac:dyDescent="0.55000000000000004">
      <c r="D239" s="2"/>
      <c r="E239" s="2"/>
    </row>
    <row r="240" spans="4:5" ht="14.25" customHeight="1" x14ac:dyDescent="0.55000000000000004">
      <c r="D240" s="2"/>
      <c r="E240" s="2"/>
    </row>
    <row r="241" spans="4:5" ht="14.25" customHeight="1" x14ac:dyDescent="0.55000000000000004">
      <c r="D241" s="2"/>
      <c r="E241" s="2"/>
    </row>
    <row r="242" spans="4:5" ht="14.25" customHeight="1" x14ac:dyDescent="0.55000000000000004">
      <c r="D242" s="2"/>
      <c r="E242" s="2"/>
    </row>
    <row r="243" spans="4:5" ht="14.25" customHeight="1" x14ac:dyDescent="0.55000000000000004">
      <c r="D243" s="2"/>
      <c r="E243" s="2"/>
    </row>
    <row r="244" spans="4:5" ht="14.25" customHeight="1" x14ac:dyDescent="0.55000000000000004">
      <c r="D244" s="2"/>
      <c r="E244" s="2"/>
    </row>
    <row r="245" spans="4:5" ht="14.25" customHeight="1" x14ac:dyDescent="0.55000000000000004">
      <c r="D245" s="2"/>
      <c r="E245" s="2"/>
    </row>
    <row r="246" spans="4:5" ht="14.25" customHeight="1" x14ac:dyDescent="0.55000000000000004">
      <c r="D246" s="2"/>
      <c r="E246" s="2"/>
    </row>
    <row r="247" spans="4:5" ht="14.25" customHeight="1" x14ac:dyDescent="0.55000000000000004">
      <c r="D247" s="2"/>
      <c r="E247" s="2"/>
    </row>
    <row r="248" spans="4:5" ht="14.25" customHeight="1" x14ac:dyDescent="0.55000000000000004">
      <c r="D248" s="2"/>
      <c r="E248" s="2"/>
    </row>
    <row r="249" spans="4:5" ht="14.25" customHeight="1" x14ac:dyDescent="0.55000000000000004">
      <c r="D249" s="2"/>
      <c r="E249" s="2"/>
    </row>
    <row r="250" spans="4:5" ht="14.25" customHeight="1" x14ac:dyDescent="0.55000000000000004">
      <c r="D250" s="2"/>
      <c r="E250" s="2"/>
    </row>
    <row r="251" spans="4:5" ht="14.25" customHeight="1" x14ac:dyDescent="0.55000000000000004">
      <c r="D251" s="2"/>
      <c r="E251" s="2"/>
    </row>
    <row r="252" spans="4:5" ht="14.25" customHeight="1" x14ac:dyDescent="0.55000000000000004">
      <c r="D252" s="2"/>
      <c r="E252" s="2"/>
    </row>
    <row r="253" spans="4:5" ht="14.25" customHeight="1" x14ac:dyDescent="0.55000000000000004">
      <c r="D253" s="2"/>
      <c r="E253" s="2"/>
    </row>
    <row r="254" spans="4:5" ht="14.25" customHeight="1" x14ac:dyDescent="0.55000000000000004">
      <c r="D254" s="2"/>
      <c r="E254" s="2"/>
    </row>
    <row r="255" spans="4:5" ht="14.25" customHeight="1" x14ac:dyDescent="0.55000000000000004">
      <c r="D255" s="2"/>
      <c r="E255" s="2"/>
    </row>
    <row r="256" spans="4:5" ht="14.25" customHeight="1" x14ac:dyDescent="0.55000000000000004">
      <c r="D256" s="2"/>
      <c r="E256" s="2"/>
    </row>
    <row r="257" spans="4:5" ht="14.25" customHeight="1" x14ac:dyDescent="0.55000000000000004">
      <c r="D257" s="2"/>
      <c r="E257" s="2"/>
    </row>
    <row r="258" spans="4:5" ht="14.25" customHeight="1" x14ac:dyDescent="0.55000000000000004">
      <c r="D258" s="2"/>
      <c r="E258" s="2"/>
    </row>
    <row r="259" spans="4:5" ht="14.25" customHeight="1" x14ac:dyDescent="0.55000000000000004">
      <c r="D259" s="2"/>
      <c r="E259" s="2"/>
    </row>
    <row r="260" spans="4:5" ht="14.25" customHeight="1" x14ac:dyDescent="0.55000000000000004">
      <c r="D260" s="2"/>
      <c r="E260" s="2"/>
    </row>
    <row r="261" spans="4:5" ht="14.25" customHeight="1" x14ac:dyDescent="0.55000000000000004">
      <c r="D261" s="2"/>
      <c r="E261" s="2"/>
    </row>
    <row r="262" spans="4:5" ht="14.25" customHeight="1" x14ac:dyDescent="0.55000000000000004">
      <c r="D262" s="2"/>
      <c r="E262" s="2"/>
    </row>
    <row r="263" spans="4:5" ht="14.25" customHeight="1" x14ac:dyDescent="0.55000000000000004">
      <c r="D263" s="2"/>
      <c r="E263" s="2"/>
    </row>
    <row r="264" spans="4:5" ht="14.25" customHeight="1" x14ac:dyDescent="0.55000000000000004">
      <c r="D264" s="2"/>
      <c r="E264" s="2"/>
    </row>
    <row r="265" spans="4:5" ht="14.25" customHeight="1" x14ac:dyDescent="0.55000000000000004">
      <c r="D265" s="2"/>
      <c r="E265" s="2"/>
    </row>
    <row r="266" spans="4:5" ht="14.25" customHeight="1" x14ac:dyDescent="0.55000000000000004">
      <c r="D266" s="2"/>
      <c r="E266" s="2"/>
    </row>
    <row r="267" spans="4:5" ht="14.25" customHeight="1" x14ac:dyDescent="0.55000000000000004">
      <c r="D267" s="2"/>
      <c r="E267" s="2"/>
    </row>
    <row r="268" spans="4:5" ht="14.25" customHeight="1" x14ac:dyDescent="0.55000000000000004">
      <c r="D268" s="2"/>
      <c r="E268" s="2"/>
    </row>
    <row r="269" spans="4:5" ht="14.25" customHeight="1" x14ac:dyDescent="0.55000000000000004">
      <c r="D269" s="2"/>
      <c r="E269" s="2"/>
    </row>
    <row r="270" spans="4:5" ht="14.25" customHeight="1" x14ac:dyDescent="0.55000000000000004">
      <c r="D270" s="2"/>
      <c r="E270" s="2"/>
    </row>
    <row r="271" spans="4:5" ht="14.25" customHeight="1" x14ac:dyDescent="0.55000000000000004">
      <c r="D271" s="2"/>
      <c r="E271" s="2"/>
    </row>
    <row r="272" spans="4:5" ht="14.25" customHeight="1" x14ac:dyDescent="0.55000000000000004">
      <c r="D272" s="2"/>
      <c r="E272" s="2"/>
    </row>
    <row r="273" spans="4:5" ht="14.25" customHeight="1" x14ac:dyDescent="0.55000000000000004">
      <c r="D273" s="2"/>
      <c r="E273" s="2"/>
    </row>
    <row r="274" spans="4:5" ht="14.25" customHeight="1" x14ac:dyDescent="0.55000000000000004">
      <c r="D274" s="2"/>
      <c r="E274" s="2"/>
    </row>
    <row r="275" spans="4:5" ht="14.25" customHeight="1" x14ac:dyDescent="0.55000000000000004">
      <c r="D275" s="2"/>
      <c r="E275" s="2"/>
    </row>
    <row r="276" spans="4:5" ht="14.25" customHeight="1" x14ac:dyDescent="0.55000000000000004">
      <c r="D276" s="2"/>
      <c r="E276" s="2"/>
    </row>
    <row r="277" spans="4:5" ht="14.25" customHeight="1" x14ac:dyDescent="0.55000000000000004">
      <c r="D277" s="2"/>
      <c r="E277" s="2"/>
    </row>
    <row r="278" spans="4:5" ht="14.25" customHeight="1" x14ac:dyDescent="0.55000000000000004">
      <c r="D278" s="2"/>
      <c r="E278" s="2"/>
    </row>
    <row r="279" spans="4:5" ht="14.25" customHeight="1" x14ac:dyDescent="0.55000000000000004">
      <c r="D279" s="2"/>
      <c r="E279" s="2"/>
    </row>
    <row r="280" spans="4:5" ht="14.25" customHeight="1" x14ac:dyDescent="0.55000000000000004">
      <c r="D280" s="2"/>
      <c r="E280" s="2"/>
    </row>
    <row r="281" spans="4:5" ht="14.25" customHeight="1" x14ac:dyDescent="0.55000000000000004">
      <c r="D281" s="2"/>
      <c r="E281" s="2"/>
    </row>
    <row r="282" spans="4:5" ht="14.25" customHeight="1" x14ac:dyDescent="0.55000000000000004">
      <c r="D282" s="2"/>
      <c r="E282" s="2"/>
    </row>
    <row r="283" spans="4:5" ht="14.25" customHeight="1" x14ac:dyDescent="0.55000000000000004">
      <c r="D283" s="2"/>
      <c r="E283" s="2"/>
    </row>
    <row r="284" spans="4:5" ht="14.25" customHeight="1" x14ac:dyDescent="0.55000000000000004">
      <c r="D284" s="2"/>
      <c r="E284" s="2"/>
    </row>
    <row r="285" spans="4:5" ht="14.25" customHeight="1" x14ac:dyDescent="0.55000000000000004">
      <c r="D285" s="2"/>
      <c r="E285" s="2"/>
    </row>
    <row r="286" spans="4:5" ht="14.25" customHeight="1" x14ac:dyDescent="0.55000000000000004">
      <c r="D286" s="2"/>
      <c r="E286" s="2"/>
    </row>
    <row r="287" spans="4:5" ht="14.25" customHeight="1" x14ac:dyDescent="0.55000000000000004">
      <c r="D287" s="2"/>
      <c r="E287" s="2"/>
    </row>
    <row r="288" spans="4:5" ht="14.25" customHeight="1" x14ac:dyDescent="0.55000000000000004">
      <c r="D288" s="2"/>
      <c r="E288" s="2"/>
    </row>
    <row r="289" spans="4:5" ht="14.25" customHeight="1" x14ac:dyDescent="0.55000000000000004">
      <c r="D289" s="2"/>
      <c r="E289" s="2"/>
    </row>
    <row r="290" spans="4:5" ht="14.25" customHeight="1" x14ac:dyDescent="0.55000000000000004">
      <c r="D290" s="2"/>
      <c r="E290" s="2"/>
    </row>
    <row r="291" spans="4:5" ht="14.25" customHeight="1" x14ac:dyDescent="0.55000000000000004">
      <c r="D291" s="2"/>
      <c r="E291" s="2"/>
    </row>
    <row r="292" spans="4:5" ht="14.25" customHeight="1" x14ac:dyDescent="0.55000000000000004">
      <c r="D292" s="2"/>
      <c r="E292" s="2"/>
    </row>
    <row r="293" spans="4:5" ht="14.25" customHeight="1" x14ac:dyDescent="0.55000000000000004">
      <c r="D293" s="2"/>
      <c r="E293" s="2"/>
    </row>
    <row r="294" spans="4:5" ht="14.25" customHeight="1" x14ac:dyDescent="0.55000000000000004">
      <c r="D294" s="2"/>
      <c r="E294" s="2"/>
    </row>
    <row r="295" spans="4:5" ht="14.25" customHeight="1" x14ac:dyDescent="0.55000000000000004">
      <c r="D295" s="2"/>
      <c r="E295" s="2"/>
    </row>
    <row r="296" spans="4:5" ht="14.25" customHeight="1" x14ac:dyDescent="0.55000000000000004">
      <c r="D296" s="2"/>
      <c r="E296" s="2"/>
    </row>
    <row r="297" spans="4:5" ht="14.25" customHeight="1" x14ac:dyDescent="0.55000000000000004">
      <c r="D297" s="2"/>
      <c r="E297" s="2"/>
    </row>
    <row r="298" spans="4:5" ht="14.25" customHeight="1" x14ac:dyDescent="0.55000000000000004">
      <c r="D298" s="2"/>
      <c r="E298" s="2"/>
    </row>
    <row r="299" spans="4:5" ht="14.25" customHeight="1" x14ac:dyDescent="0.55000000000000004">
      <c r="D299" s="2"/>
      <c r="E299" s="2"/>
    </row>
    <row r="300" spans="4:5" ht="14.25" customHeight="1" x14ac:dyDescent="0.55000000000000004">
      <c r="D300" s="2"/>
      <c r="E300" s="2"/>
    </row>
    <row r="301" spans="4:5" ht="14.25" customHeight="1" x14ac:dyDescent="0.55000000000000004">
      <c r="D301" s="2"/>
      <c r="E301" s="2"/>
    </row>
    <row r="302" spans="4:5" ht="14.25" customHeight="1" x14ac:dyDescent="0.55000000000000004">
      <c r="D302" s="2"/>
      <c r="E302" s="2"/>
    </row>
    <row r="303" spans="4:5" ht="14.25" customHeight="1" x14ac:dyDescent="0.55000000000000004">
      <c r="D303" s="2"/>
      <c r="E303" s="2"/>
    </row>
    <row r="304" spans="4:5" ht="14.25" customHeight="1" x14ac:dyDescent="0.55000000000000004">
      <c r="D304" s="2"/>
      <c r="E304" s="2"/>
    </row>
    <row r="305" spans="4:5" ht="14.25" customHeight="1" x14ac:dyDescent="0.55000000000000004">
      <c r="D305" s="2"/>
      <c r="E305" s="2"/>
    </row>
    <row r="306" spans="4:5" ht="14.25" customHeight="1" x14ac:dyDescent="0.55000000000000004">
      <c r="D306" s="2"/>
      <c r="E306" s="2"/>
    </row>
    <row r="307" spans="4:5" ht="14.25" customHeight="1" x14ac:dyDescent="0.55000000000000004">
      <c r="D307" s="2"/>
      <c r="E307" s="2"/>
    </row>
    <row r="308" spans="4:5" ht="14.25" customHeight="1" x14ac:dyDescent="0.55000000000000004">
      <c r="D308" s="2"/>
      <c r="E308" s="2"/>
    </row>
    <row r="309" spans="4:5" ht="14.25" customHeight="1" x14ac:dyDescent="0.55000000000000004">
      <c r="D309" s="2"/>
      <c r="E309" s="2"/>
    </row>
    <row r="310" spans="4:5" ht="14.25" customHeight="1" x14ac:dyDescent="0.55000000000000004">
      <c r="D310" s="2"/>
      <c r="E310" s="2"/>
    </row>
    <row r="311" spans="4:5" ht="14.25" customHeight="1" x14ac:dyDescent="0.55000000000000004">
      <c r="D311" s="2"/>
      <c r="E311" s="2"/>
    </row>
    <row r="312" spans="4:5" ht="14.25" customHeight="1" x14ac:dyDescent="0.55000000000000004">
      <c r="D312" s="2"/>
      <c r="E312" s="2"/>
    </row>
    <row r="313" spans="4:5" ht="14.25" customHeight="1" x14ac:dyDescent="0.55000000000000004">
      <c r="D313" s="2"/>
      <c r="E313" s="2"/>
    </row>
    <row r="314" spans="4:5" ht="14.25" customHeight="1" x14ac:dyDescent="0.55000000000000004">
      <c r="D314" s="2"/>
      <c r="E314" s="2"/>
    </row>
    <row r="315" spans="4:5" ht="14.25" customHeight="1" x14ac:dyDescent="0.55000000000000004">
      <c r="D315" s="2"/>
      <c r="E315" s="2"/>
    </row>
    <row r="316" spans="4:5" ht="14.25" customHeight="1" x14ac:dyDescent="0.55000000000000004">
      <c r="D316" s="2"/>
      <c r="E316" s="2"/>
    </row>
    <row r="317" spans="4:5" ht="14.25" customHeight="1" x14ac:dyDescent="0.55000000000000004">
      <c r="D317" s="2"/>
      <c r="E317" s="2"/>
    </row>
    <row r="318" spans="4:5" ht="14.25" customHeight="1" x14ac:dyDescent="0.55000000000000004">
      <c r="D318" s="2"/>
      <c r="E318" s="2"/>
    </row>
    <row r="319" spans="4:5" ht="14.25" customHeight="1" x14ac:dyDescent="0.55000000000000004">
      <c r="D319" s="2"/>
      <c r="E319" s="2"/>
    </row>
    <row r="320" spans="4:5" ht="14.25" customHeight="1" x14ac:dyDescent="0.55000000000000004">
      <c r="D320" s="2"/>
      <c r="E320" s="2"/>
    </row>
    <row r="321" spans="4:5" ht="14.25" customHeight="1" x14ac:dyDescent="0.55000000000000004">
      <c r="D321" s="2"/>
      <c r="E321" s="2"/>
    </row>
    <row r="322" spans="4:5" ht="14.25" customHeight="1" x14ac:dyDescent="0.55000000000000004">
      <c r="D322" s="2"/>
      <c r="E322" s="2"/>
    </row>
    <row r="323" spans="4:5" ht="14.25" customHeight="1" x14ac:dyDescent="0.55000000000000004">
      <c r="D323" s="2"/>
      <c r="E323" s="2"/>
    </row>
    <row r="324" spans="4:5" ht="14.25" customHeight="1" x14ac:dyDescent="0.55000000000000004">
      <c r="D324" s="2"/>
      <c r="E324" s="2"/>
    </row>
    <row r="325" spans="4:5" ht="14.25" customHeight="1" x14ac:dyDescent="0.55000000000000004">
      <c r="D325" s="2"/>
      <c r="E325" s="2"/>
    </row>
    <row r="326" spans="4:5" ht="14.25" customHeight="1" x14ac:dyDescent="0.55000000000000004">
      <c r="D326" s="2"/>
      <c r="E326" s="2"/>
    </row>
    <row r="327" spans="4:5" ht="14.25" customHeight="1" x14ac:dyDescent="0.55000000000000004">
      <c r="D327" s="2"/>
      <c r="E327" s="2"/>
    </row>
    <row r="328" spans="4:5" ht="14.25" customHeight="1" x14ac:dyDescent="0.55000000000000004">
      <c r="D328" s="2"/>
      <c r="E328" s="2"/>
    </row>
    <row r="329" spans="4:5" ht="14.25" customHeight="1" x14ac:dyDescent="0.55000000000000004">
      <c r="D329" s="2"/>
      <c r="E329" s="2"/>
    </row>
    <row r="330" spans="4:5" ht="14.25" customHeight="1" x14ac:dyDescent="0.55000000000000004">
      <c r="D330" s="2"/>
      <c r="E330" s="2"/>
    </row>
    <row r="331" spans="4:5" ht="14.25" customHeight="1" x14ac:dyDescent="0.55000000000000004">
      <c r="D331" s="2"/>
      <c r="E331" s="2"/>
    </row>
    <row r="332" spans="4:5" ht="14.25" customHeight="1" x14ac:dyDescent="0.55000000000000004">
      <c r="D332" s="2"/>
      <c r="E332" s="2"/>
    </row>
    <row r="333" spans="4:5" ht="14.25" customHeight="1" x14ac:dyDescent="0.55000000000000004">
      <c r="D333" s="2"/>
      <c r="E333" s="2"/>
    </row>
    <row r="334" spans="4:5" ht="14.25" customHeight="1" x14ac:dyDescent="0.55000000000000004">
      <c r="D334" s="2"/>
      <c r="E334" s="2"/>
    </row>
    <row r="335" spans="4:5" ht="14.25" customHeight="1" x14ac:dyDescent="0.55000000000000004">
      <c r="D335" s="2"/>
      <c r="E335" s="2"/>
    </row>
    <row r="336" spans="4:5" ht="14.25" customHeight="1" x14ac:dyDescent="0.55000000000000004">
      <c r="D336" s="2"/>
      <c r="E336" s="2"/>
    </row>
    <row r="337" spans="4:5" ht="14.25" customHeight="1" x14ac:dyDescent="0.55000000000000004">
      <c r="D337" s="2"/>
      <c r="E337" s="2"/>
    </row>
    <row r="338" spans="4:5" ht="14.25" customHeight="1" x14ac:dyDescent="0.55000000000000004">
      <c r="D338" s="2"/>
      <c r="E338" s="2"/>
    </row>
    <row r="339" spans="4:5" ht="14.25" customHeight="1" x14ac:dyDescent="0.55000000000000004">
      <c r="D339" s="2"/>
      <c r="E339" s="2"/>
    </row>
    <row r="340" spans="4:5" ht="14.25" customHeight="1" x14ac:dyDescent="0.55000000000000004">
      <c r="D340" s="2"/>
      <c r="E340" s="2"/>
    </row>
    <row r="341" spans="4:5" ht="14.25" customHeight="1" x14ac:dyDescent="0.55000000000000004">
      <c r="D341" s="2"/>
      <c r="E341" s="2"/>
    </row>
    <row r="342" spans="4:5" ht="14.25" customHeight="1" x14ac:dyDescent="0.55000000000000004">
      <c r="D342" s="2"/>
      <c r="E342" s="2"/>
    </row>
    <row r="343" spans="4:5" ht="14.25" customHeight="1" x14ac:dyDescent="0.55000000000000004">
      <c r="D343" s="2"/>
      <c r="E343" s="2"/>
    </row>
    <row r="344" spans="4:5" ht="14.25" customHeight="1" x14ac:dyDescent="0.55000000000000004">
      <c r="D344" s="2"/>
      <c r="E344" s="2"/>
    </row>
    <row r="345" spans="4:5" ht="14.25" customHeight="1" x14ac:dyDescent="0.55000000000000004">
      <c r="D345" s="2"/>
      <c r="E345" s="2"/>
    </row>
    <row r="346" spans="4:5" ht="14.25" customHeight="1" x14ac:dyDescent="0.55000000000000004">
      <c r="D346" s="2"/>
      <c r="E346" s="2"/>
    </row>
    <row r="347" spans="4:5" ht="14.25" customHeight="1" x14ac:dyDescent="0.55000000000000004">
      <c r="D347" s="2"/>
      <c r="E347" s="2"/>
    </row>
    <row r="348" spans="4:5" ht="14.25" customHeight="1" x14ac:dyDescent="0.55000000000000004">
      <c r="D348" s="2"/>
      <c r="E348" s="2"/>
    </row>
    <row r="349" spans="4:5" ht="14.25" customHeight="1" x14ac:dyDescent="0.55000000000000004">
      <c r="D349" s="2"/>
      <c r="E349" s="2"/>
    </row>
    <row r="350" spans="4:5" ht="14.25" customHeight="1" x14ac:dyDescent="0.55000000000000004">
      <c r="D350" s="2"/>
      <c r="E350" s="2"/>
    </row>
    <row r="351" spans="4:5" ht="14.25" customHeight="1" x14ac:dyDescent="0.55000000000000004">
      <c r="D351" s="2"/>
      <c r="E351" s="2"/>
    </row>
    <row r="352" spans="4:5" ht="14.25" customHeight="1" x14ac:dyDescent="0.55000000000000004">
      <c r="D352" s="2"/>
      <c r="E352" s="2"/>
    </row>
    <row r="353" spans="4:5" ht="14.25" customHeight="1" x14ac:dyDescent="0.55000000000000004">
      <c r="D353" s="2"/>
      <c r="E353" s="2"/>
    </row>
    <row r="354" spans="4:5" ht="14.25" customHeight="1" x14ac:dyDescent="0.55000000000000004">
      <c r="D354" s="2"/>
      <c r="E354" s="2"/>
    </row>
    <row r="355" spans="4:5" ht="14.25" customHeight="1" x14ac:dyDescent="0.55000000000000004">
      <c r="D355" s="2"/>
      <c r="E355" s="2"/>
    </row>
    <row r="356" spans="4:5" ht="14.25" customHeight="1" x14ac:dyDescent="0.55000000000000004">
      <c r="D356" s="2"/>
      <c r="E356" s="2"/>
    </row>
    <row r="357" spans="4:5" ht="14.25" customHeight="1" x14ac:dyDescent="0.55000000000000004">
      <c r="D357" s="2"/>
      <c r="E357" s="2"/>
    </row>
    <row r="358" spans="4:5" ht="14.25" customHeight="1" x14ac:dyDescent="0.55000000000000004">
      <c r="D358" s="2"/>
      <c r="E358" s="2"/>
    </row>
    <row r="359" spans="4:5" ht="14.25" customHeight="1" x14ac:dyDescent="0.55000000000000004">
      <c r="D359" s="2"/>
      <c r="E359" s="2"/>
    </row>
    <row r="360" spans="4:5" ht="14.25" customHeight="1" x14ac:dyDescent="0.55000000000000004">
      <c r="D360" s="2"/>
      <c r="E360" s="2"/>
    </row>
    <row r="361" spans="4:5" ht="14.25" customHeight="1" x14ac:dyDescent="0.55000000000000004">
      <c r="D361" s="2"/>
      <c r="E361" s="2"/>
    </row>
    <row r="362" spans="4:5" ht="14.25" customHeight="1" x14ac:dyDescent="0.55000000000000004">
      <c r="D362" s="2"/>
      <c r="E362" s="2"/>
    </row>
    <row r="363" spans="4:5" ht="14.25" customHeight="1" x14ac:dyDescent="0.55000000000000004">
      <c r="D363" s="2"/>
      <c r="E363" s="2"/>
    </row>
    <row r="364" spans="4:5" ht="14.25" customHeight="1" x14ac:dyDescent="0.55000000000000004">
      <c r="D364" s="2"/>
      <c r="E364" s="2"/>
    </row>
    <row r="365" spans="4:5" ht="14.25" customHeight="1" x14ac:dyDescent="0.55000000000000004">
      <c r="D365" s="2"/>
      <c r="E365" s="2"/>
    </row>
    <row r="366" spans="4:5" ht="14.25" customHeight="1" x14ac:dyDescent="0.55000000000000004">
      <c r="D366" s="2"/>
      <c r="E366" s="2"/>
    </row>
    <row r="367" spans="4:5" ht="14.25" customHeight="1" x14ac:dyDescent="0.55000000000000004">
      <c r="D367" s="2"/>
      <c r="E367" s="2"/>
    </row>
    <row r="368" spans="4:5" ht="14.25" customHeight="1" x14ac:dyDescent="0.55000000000000004">
      <c r="D368" s="2"/>
      <c r="E368" s="2"/>
    </row>
    <row r="369" spans="4:5" ht="14.25" customHeight="1" x14ac:dyDescent="0.55000000000000004">
      <c r="D369" s="2"/>
      <c r="E369" s="2"/>
    </row>
    <row r="370" spans="4:5" ht="14.25" customHeight="1" x14ac:dyDescent="0.55000000000000004">
      <c r="D370" s="2"/>
      <c r="E370" s="2"/>
    </row>
    <row r="371" spans="4:5" ht="14.25" customHeight="1" x14ac:dyDescent="0.55000000000000004">
      <c r="D371" s="2"/>
      <c r="E371" s="2"/>
    </row>
    <row r="372" spans="4:5" ht="14.25" customHeight="1" x14ac:dyDescent="0.55000000000000004">
      <c r="D372" s="2"/>
      <c r="E372" s="2"/>
    </row>
    <row r="373" spans="4:5" ht="14.25" customHeight="1" x14ac:dyDescent="0.55000000000000004">
      <c r="D373" s="2"/>
      <c r="E373" s="2"/>
    </row>
    <row r="374" spans="4:5" ht="14.25" customHeight="1" x14ac:dyDescent="0.55000000000000004">
      <c r="D374" s="2"/>
      <c r="E374" s="2"/>
    </row>
    <row r="375" spans="4:5" ht="14.25" customHeight="1" x14ac:dyDescent="0.55000000000000004">
      <c r="D375" s="2"/>
      <c r="E375" s="2"/>
    </row>
    <row r="376" spans="4:5" ht="14.25" customHeight="1" x14ac:dyDescent="0.55000000000000004">
      <c r="D376" s="2"/>
      <c r="E376" s="2"/>
    </row>
    <row r="377" spans="4:5" ht="14.25" customHeight="1" x14ac:dyDescent="0.55000000000000004">
      <c r="D377" s="2"/>
      <c r="E377" s="2"/>
    </row>
    <row r="378" spans="4:5" ht="14.25" customHeight="1" x14ac:dyDescent="0.55000000000000004">
      <c r="D378" s="2"/>
      <c r="E378" s="2"/>
    </row>
    <row r="379" spans="4:5" ht="14.25" customHeight="1" x14ac:dyDescent="0.55000000000000004">
      <c r="D379" s="2"/>
      <c r="E379" s="2"/>
    </row>
    <row r="380" spans="4:5" ht="14.25" customHeight="1" x14ac:dyDescent="0.55000000000000004">
      <c r="D380" s="2"/>
      <c r="E380" s="2"/>
    </row>
    <row r="381" spans="4:5" ht="14.25" customHeight="1" x14ac:dyDescent="0.55000000000000004">
      <c r="D381" s="2"/>
      <c r="E381" s="2"/>
    </row>
    <row r="382" spans="4:5" ht="14.25" customHeight="1" x14ac:dyDescent="0.55000000000000004">
      <c r="D382" s="2"/>
      <c r="E382" s="2"/>
    </row>
    <row r="383" spans="4:5" ht="14.25" customHeight="1" x14ac:dyDescent="0.55000000000000004">
      <c r="D383" s="2"/>
      <c r="E383" s="2"/>
    </row>
    <row r="384" spans="4:5" ht="14.25" customHeight="1" x14ac:dyDescent="0.55000000000000004">
      <c r="D384" s="2"/>
      <c r="E384" s="2"/>
    </row>
    <row r="385" spans="4:5" ht="14.25" customHeight="1" x14ac:dyDescent="0.55000000000000004">
      <c r="D385" s="2"/>
      <c r="E385" s="2"/>
    </row>
    <row r="386" spans="4:5" ht="14.25" customHeight="1" x14ac:dyDescent="0.55000000000000004">
      <c r="D386" s="2"/>
      <c r="E386" s="2"/>
    </row>
    <row r="387" spans="4:5" ht="14.25" customHeight="1" x14ac:dyDescent="0.55000000000000004">
      <c r="D387" s="2"/>
      <c r="E387" s="2"/>
    </row>
    <row r="388" spans="4:5" ht="14.25" customHeight="1" x14ac:dyDescent="0.55000000000000004">
      <c r="D388" s="2"/>
      <c r="E388" s="2"/>
    </row>
    <row r="389" spans="4:5" ht="14.25" customHeight="1" x14ac:dyDescent="0.55000000000000004">
      <c r="D389" s="2"/>
      <c r="E389" s="2"/>
    </row>
    <row r="390" spans="4:5" ht="14.25" customHeight="1" x14ac:dyDescent="0.55000000000000004">
      <c r="D390" s="2"/>
      <c r="E390" s="2"/>
    </row>
    <row r="391" spans="4:5" ht="14.25" customHeight="1" x14ac:dyDescent="0.55000000000000004">
      <c r="D391" s="2"/>
      <c r="E391" s="2"/>
    </row>
    <row r="392" spans="4:5" ht="14.25" customHeight="1" x14ac:dyDescent="0.55000000000000004">
      <c r="D392" s="2"/>
      <c r="E392" s="2"/>
    </row>
    <row r="393" spans="4:5" ht="14.25" customHeight="1" x14ac:dyDescent="0.55000000000000004">
      <c r="D393" s="2"/>
      <c r="E393" s="2"/>
    </row>
    <row r="394" spans="4:5" ht="14.25" customHeight="1" x14ac:dyDescent="0.55000000000000004">
      <c r="D394" s="2"/>
      <c r="E394" s="2"/>
    </row>
    <row r="395" spans="4:5" ht="14.25" customHeight="1" x14ac:dyDescent="0.55000000000000004">
      <c r="D395" s="2"/>
      <c r="E395" s="2"/>
    </row>
    <row r="396" spans="4:5" ht="14.25" customHeight="1" x14ac:dyDescent="0.55000000000000004">
      <c r="D396" s="2"/>
      <c r="E396" s="2"/>
    </row>
    <row r="397" spans="4:5" ht="14.25" customHeight="1" x14ac:dyDescent="0.55000000000000004">
      <c r="D397" s="2"/>
      <c r="E397" s="2"/>
    </row>
    <row r="398" spans="4:5" ht="14.25" customHeight="1" x14ac:dyDescent="0.55000000000000004">
      <c r="D398" s="2"/>
      <c r="E398" s="2"/>
    </row>
    <row r="399" spans="4:5" ht="14.25" customHeight="1" x14ac:dyDescent="0.55000000000000004">
      <c r="D399" s="2"/>
      <c r="E399" s="2"/>
    </row>
    <row r="400" spans="4:5" ht="14.25" customHeight="1" x14ac:dyDescent="0.55000000000000004">
      <c r="D400" s="2"/>
      <c r="E400" s="2"/>
    </row>
    <row r="401" spans="4:5" ht="14.25" customHeight="1" x14ac:dyDescent="0.55000000000000004">
      <c r="D401" s="2"/>
      <c r="E401" s="2"/>
    </row>
    <row r="402" spans="4:5" ht="14.25" customHeight="1" x14ac:dyDescent="0.55000000000000004">
      <c r="D402" s="2"/>
      <c r="E402" s="2"/>
    </row>
    <row r="403" spans="4:5" ht="14.25" customHeight="1" x14ac:dyDescent="0.55000000000000004">
      <c r="D403" s="2"/>
      <c r="E403" s="2"/>
    </row>
    <row r="404" spans="4:5" ht="14.25" customHeight="1" x14ac:dyDescent="0.55000000000000004">
      <c r="D404" s="2"/>
      <c r="E404" s="2"/>
    </row>
    <row r="405" spans="4:5" ht="14.25" customHeight="1" x14ac:dyDescent="0.55000000000000004">
      <c r="D405" s="2"/>
      <c r="E405" s="2"/>
    </row>
    <row r="406" spans="4:5" ht="14.25" customHeight="1" x14ac:dyDescent="0.55000000000000004">
      <c r="D406" s="2"/>
      <c r="E406" s="2"/>
    </row>
    <row r="407" spans="4:5" ht="14.25" customHeight="1" x14ac:dyDescent="0.55000000000000004">
      <c r="D407" s="2"/>
      <c r="E407" s="2"/>
    </row>
    <row r="408" spans="4:5" ht="14.25" customHeight="1" x14ac:dyDescent="0.55000000000000004">
      <c r="D408" s="2"/>
      <c r="E408" s="2"/>
    </row>
    <row r="409" spans="4:5" ht="14.25" customHeight="1" x14ac:dyDescent="0.55000000000000004">
      <c r="D409" s="2"/>
      <c r="E409" s="2"/>
    </row>
    <row r="410" spans="4:5" ht="14.25" customHeight="1" x14ac:dyDescent="0.55000000000000004">
      <c r="D410" s="2"/>
      <c r="E410" s="2"/>
    </row>
    <row r="411" spans="4:5" ht="14.25" customHeight="1" x14ac:dyDescent="0.55000000000000004">
      <c r="D411" s="2"/>
      <c r="E411" s="2"/>
    </row>
    <row r="412" spans="4:5" ht="14.25" customHeight="1" x14ac:dyDescent="0.55000000000000004">
      <c r="D412" s="2"/>
      <c r="E412" s="2"/>
    </row>
    <row r="413" spans="4:5" ht="14.25" customHeight="1" x14ac:dyDescent="0.55000000000000004">
      <c r="D413" s="2"/>
      <c r="E413" s="2"/>
    </row>
    <row r="414" spans="4:5" ht="14.25" customHeight="1" x14ac:dyDescent="0.55000000000000004">
      <c r="D414" s="2"/>
      <c r="E414" s="2"/>
    </row>
    <row r="415" spans="4:5" ht="14.25" customHeight="1" x14ac:dyDescent="0.55000000000000004">
      <c r="D415" s="2"/>
      <c r="E415" s="2"/>
    </row>
    <row r="416" spans="4:5" ht="14.25" customHeight="1" x14ac:dyDescent="0.55000000000000004">
      <c r="D416" s="2"/>
      <c r="E416" s="2"/>
    </row>
    <row r="417" spans="4:5" ht="14.25" customHeight="1" x14ac:dyDescent="0.55000000000000004">
      <c r="D417" s="2"/>
      <c r="E417" s="2"/>
    </row>
    <row r="418" spans="4:5" ht="14.25" customHeight="1" x14ac:dyDescent="0.55000000000000004">
      <c r="D418" s="2"/>
      <c r="E418" s="2"/>
    </row>
    <row r="419" spans="4:5" ht="14.25" customHeight="1" x14ac:dyDescent="0.55000000000000004">
      <c r="D419" s="2"/>
      <c r="E419" s="2"/>
    </row>
    <row r="420" spans="4:5" ht="14.25" customHeight="1" x14ac:dyDescent="0.55000000000000004">
      <c r="D420" s="2"/>
      <c r="E420" s="2"/>
    </row>
    <row r="421" spans="4:5" ht="14.25" customHeight="1" x14ac:dyDescent="0.55000000000000004">
      <c r="D421" s="2"/>
      <c r="E421" s="2"/>
    </row>
    <row r="422" spans="4:5" ht="14.25" customHeight="1" x14ac:dyDescent="0.55000000000000004">
      <c r="D422" s="2"/>
      <c r="E422" s="2"/>
    </row>
    <row r="423" spans="4:5" ht="14.25" customHeight="1" x14ac:dyDescent="0.55000000000000004">
      <c r="D423" s="2"/>
      <c r="E423" s="2"/>
    </row>
    <row r="424" spans="4:5" ht="14.25" customHeight="1" x14ac:dyDescent="0.55000000000000004">
      <c r="D424" s="2"/>
      <c r="E424" s="2"/>
    </row>
    <row r="425" spans="4:5" ht="14.25" customHeight="1" x14ac:dyDescent="0.55000000000000004">
      <c r="D425" s="2"/>
      <c r="E425" s="2"/>
    </row>
    <row r="426" spans="4:5" ht="14.25" customHeight="1" x14ac:dyDescent="0.55000000000000004">
      <c r="D426" s="2"/>
      <c r="E426" s="2"/>
    </row>
    <row r="427" spans="4:5" ht="14.25" customHeight="1" x14ac:dyDescent="0.55000000000000004">
      <c r="D427" s="2"/>
      <c r="E427" s="2"/>
    </row>
    <row r="428" spans="4:5" ht="14.25" customHeight="1" x14ac:dyDescent="0.55000000000000004">
      <c r="D428" s="2"/>
      <c r="E428" s="2"/>
    </row>
    <row r="429" spans="4:5" ht="14.25" customHeight="1" x14ac:dyDescent="0.55000000000000004">
      <c r="D429" s="2"/>
      <c r="E429" s="2"/>
    </row>
    <row r="430" spans="4:5" ht="14.25" customHeight="1" x14ac:dyDescent="0.55000000000000004">
      <c r="D430" s="2"/>
      <c r="E430" s="2"/>
    </row>
    <row r="431" spans="4:5" ht="14.25" customHeight="1" x14ac:dyDescent="0.55000000000000004">
      <c r="D431" s="2"/>
      <c r="E431" s="2"/>
    </row>
    <row r="432" spans="4:5" ht="14.25" customHeight="1" x14ac:dyDescent="0.55000000000000004">
      <c r="D432" s="2"/>
      <c r="E432" s="2"/>
    </row>
    <row r="433" spans="4:5" ht="14.25" customHeight="1" x14ac:dyDescent="0.55000000000000004">
      <c r="D433" s="2"/>
      <c r="E433" s="2"/>
    </row>
    <row r="434" spans="4:5" ht="14.25" customHeight="1" x14ac:dyDescent="0.55000000000000004">
      <c r="D434" s="2"/>
      <c r="E434" s="2"/>
    </row>
    <row r="435" spans="4:5" ht="14.25" customHeight="1" x14ac:dyDescent="0.55000000000000004">
      <c r="D435" s="2"/>
      <c r="E435" s="2"/>
    </row>
    <row r="436" spans="4:5" ht="14.25" customHeight="1" x14ac:dyDescent="0.55000000000000004">
      <c r="D436" s="2"/>
      <c r="E436" s="2"/>
    </row>
    <row r="437" spans="4:5" ht="14.25" customHeight="1" x14ac:dyDescent="0.55000000000000004">
      <c r="D437" s="2"/>
      <c r="E437" s="2"/>
    </row>
    <row r="438" spans="4:5" ht="14.25" customHeight="1" x14ac:dyDescent="0.55000000000000004">
      <c r="D438" s="2"/>
      <c r="E438" s="2"/>
    </row>
    <row r="439" spans="4:5" ht="14.25" customHeight="1" x14ac:dyDescent="0.55000000000000004">
      <c r="D439" s="2"/>
      <c r="E439" s="2"/>
    </row>
    <row r="440" spans="4:5" ht="14.25" customHeight="1" x14ac:dyDescent="0.55000000000000004">
      <c r="D440" s="2"/>
      <c r="E440" s="2"/>
    </row>
    <row r="441" spans="4:5" ht="14.25" customHeight="1" x14ac:dyDescent="0.55000000000000004">
      <c r="D441" s="2"/>
      <c r="E441" s="2"/>
    </row>
    <row r="442" spans="4:5" ht="14.25" customHeight="1" x14ac:dyDescent="0.55000000000000004">
      <c r="D442" s="2"/>
      <c r="E442" s="2"/>
    </row>
    <row r="443" spans="4:5" ht="14.25" customHeight="1" x14ac:dyDescent="0.55000000000000004">
      <c r="D443" s="2"/>
      <c r="E443" s="2"/>
    </row>
    <row r="444" spans="4:5" ht="14.25" customHeight="1" x14ac:dyDescent="0.55000000000000004">
      <c r="D444" s="2"/>
      <c r="E444" s="2"/>
    </row>
    <row r="445" spans="4:5" ht="14.25" customHeight="1" x14ac:dyDescent="0.55000000000000004">
      <c r="D445" s="2"/>
      <c r="E445" s="2"/>
    </row>
    <row r="446" spans="4:5" ht="14.25" customHeight="1" x14ac:dyDescent="0.55000000000000004">
      <c r="D446" s="2"/>
      <c r="E446" s="2"/>
    </row>
    <row r="447" spans="4:5" ht="14.25" customHeight="1" x14ac:dyDescent="0.55000000000000004">
      <c r="D447" s="2"/>
      <c r="E447" s="2"/>
    </row>
    <row r="448" spans="4:5" ht="14.25" customHeight="1" x14ac:dyDescent="0.55000000000000004">
      <c r="D448" s="2"/>
      <c r="E448" s="2"/>
    </row>
    <row r="449" spans="4:5" ht="14.25" customHeight="1" x14ac:dyDescent="0.55000000000000004">
      <c r="D449" s="2"/>
      <c r="E449" s="2"/>
    </row>
    <row r="450" spans="4:5" ht="14.25" customHeight="1" x14ac:dyDescent="0.55000000000000004">
      <c r="D450" s="2"/>
      <c r="E450" s="2"/>
    </row>
    <row r="451" spans="4:5" ht="14.25" customHeight="1" x14ac:dyDescent="0.55000000000000004">
      <c r="D451" s="2"/>
      <c r="E451" s="2"/>
    </row>
    <row r="452" spans="4:5" ht="14.25" customHeight="1" x14ac:dyDescent="0.55000000000000004">
      <c r="D452" s="2"/>
      <c r="E452" s="2"/>
    </row>
    <row r="453" spans="4:5" ht="14.25" customHeight="1" x14ac:dyDescent="0.55000000000000004">
      <c r="D453" s="2"/>
      <c r="E453" s="2"/>
    </row>
    <row r="454" spans="4:5" ht="14.25" customHeight="1" x14ac:dyDescent="0.55000000000000004">
      <c r="D454" s="2"/>
      <c r="E454" s="2"/>
    </row>
    <row r="455" spans="4:5" ht="14.25" customHeight="1" x14ac:dyDescent="0.55000000000000004">
      <c r="D455" s="2"/>
      <c r="E455" s="2"/>
    </row>
    <row r="456" spans="4:5" ht="14.25" customHeight="1" x14ac:dyDescent="0.55000000000000004">
      <c r="D456" s="2"/>
      <c r="E456" s="2"/>
    </row>
    <row r="457" spans="4:5" ht="14.25" customHeight="1" x14ac:dyDescent="0.55000000000000004">
      <c r="D457" s="2"/>
      <c r="E457" s="2"/>
    </row>
    <row r="458" spans="4:5" ht="14.25" customHeight="1" x14ac:dyDescent="0.55000000000000004">
      <c r="D458" s="2"/>
      <c r="E458" s="2"/>
    </row>
    <row r="459" spans="4:5" ht="14.25" customHeight="1" x14ac:dyDescent="0.55000000000000004">
      <c r="D459" s="2"/>
      <c r="E459" s="2"/>
    </row>
    <row r="460" spans="4:5" ht="14.25" customHeight="1" x14ac:dyDescent="0.55000000000000004">
      <c r="D460" s="2"/>
      <c r="E460" s="2"/>
    </row>
    <row r="461" spans="4:5" ht="14.25" customHeight="1" x14ac:dyDescent="0.55000000000000004">
      <c r="D461" s="2"/>
      <c r="E461" s="2"/>
    </row>
    <row r="462" spans="4:5" ht="14.25" customHeight="1" x14ac:dyDescent="0.55000000000000004">
      <c r="D462" s="2"/>
      <c r="E462" s="2"/>
    </row>
    <row r="463" spans="4:5" ht="14.25" customHeight="1" x14ac:dyDescent="0.55000000000000004">
      <c r="D463" s="2"/>
      <c r="E463" s="2"/>
    </row>
    <row r="464" spans="4:5" ht="14.25" customHeight="1" x14ac:dyDescent="0.55000000000000004">
      <c r="D464" s="2"/>
      <c r="E464" s="2"/>
    </row>
    <row r="465" spans="4:5" ht="14.25" customHeight="1" x14ac:dyDescent="0.55000000000000004">
      <c r="D465" s="2"/>
      <c r="E465" s="2"/>
    </row>
    <row r="466" spans="4:5" ht="14.25" customHeight="1" x14ac:dyDescent="0.55000000000000004">
      <c r="D466" s="2"/>
      <c r="E466" s="2"/>
    </row>
    <row r="467" spans="4:5" ht="14.25" customHeight="1" x14ac:dyDescent="0.55000000000000004">
      <c r="D467" s="2"/>
      <c r="E467" s="2"/>
    </row>
    <row r="468" spans="4:5" ht="14.25" customHeight="1" x14ac:dyDescent="0.55000000000000004">
      <c r="D468" s="2"/>
      <c r="E468" s="2"/>
    </row>
    <row r="469" spans="4:5" ht="14.25" customHeight="1" x14ac:dyDescent="0.55000000000000004">
      <c r="D469" s="2"/>
      <c r="E469" s="2"/>
    </row>
    <row r="470" spans="4:5" ht="14.25" customHeight="1" x14ac:dyDescent="0.55000000000000004">
      <c r="D470" s="2"/>
      <c r="E470" s="2"/>
    </row>
    <row r="471" spans="4:5" ht="14.25" customHeight="1" x14ac:dyDescent="0.55000000000000004">
      <c r="D471" s="2"/>
      <c r="E471" s="2"/>
    </row>
    <row r="472" spans="4:5" ht="14.25" customHeight="1" x14ac:dyDescent="0.55000000000000004">
      <c r="D472" s="2"/>
      <c r="E472" s="2"/>
    </row>
    <row r="473" spans="4:5" ht="14.25" customHeight="1" x14ac:dyDescent="0.55000000000000004">
      <c r="D473" s="2"/>
      <c r="E473" s="2"/>
    </row>
    <row r="474" spans="4:5" ht="14.25" customHeight="1" x14ac:dyDescent="0.55000000000000004">
      <c r="D474" s="2"/>
      <c r="E474" s="2"/>
    </row>
    <row r="475" spans="4:5" ht="14.25" customHeight="1" x14ac:dyDescent="0.55000000000000004">
      <c r="D475" s="2"/>
      <c r="E475" s="2"/>
    </row>
    <row r="476" spans="4:5" ht="14.25" customHeight="1" x14ac:dyDescent="0.55000000000000004">
      <c r="D476" s="2"/>
      <c r="E476" s="2"/>
    </row>
    <row r="477" spans="4:5" ht="14.25" customHeight="1" x14ac:dyDescent="0.55000000000000004">
      <c r="D477" s="2"/>
      <c r="E477" s="2"/>
    </row>
    <row r="478" spans="4:5" ht="14.25" customHeight="1" x14ac:dyDescent="0.55000000000000004">
      <c r="D478" s="2"/>
      <c r="E478" s="2"/>
    </row>
    <row r="479" spans="4:5" ht="14.25" customHeight="1" x14ac:dyDescent="0.55000000000000004">
      <c r="D479" s="2"/>
      <c r="E479" s="2"/>
    </row>
    <row r="480" spans="4:5" ht="14.25" customHeight="1" x14ac:dyDescent="0.55000000000000004">
      <c r="D480" s="2"/>
      <c r="E480" s="2"/>
    </row>
    <row r="481" spans="4:5" ht="14.25" customHeight="1" x14ac:dyDescent="0.55000000000000004">
      <c r="D481" s="2"/>
      <c r="E481" s="2"/>
    </row>
    <row r="482" spans="4:5" ht="14.25" customHeight="1" x14ac:dyDescent="0.55000000000000004">
      <c r="D482" s="2"/>
      <c r="E482" s="2"/>
    </row>
    <row r="483" spans="4:5" ht="14.25" customHeight="1" x14ac:dyDescent="0.55000000000000004">
      <c r="D483" s="2"/>
      <c r="E483" s="2"/>
    </row>
    <row r="484" spans="4:5" ht="14.25" customHeight="1" x14ac:dyDescent="0.55000000000000004">
      <c r="D484" s="2"/>
      <c r="E484" s="2"/>
    </row>
    <row r="485" spans="4:5" ht="14.25" customHeight="1" x14ac:dyDescent="0.55000000000000004">
      <c r="D485" s="2"/>
      <c r="E485" s="2"/>
    </row>
    <row r="486" spans="4:5" ht="14.25" customHeight="1" x14ac:dyDescent="0.55000000000000004">
      <c r="D486" s="2"/>
      <c r="E486" s="2"/>
    </row>
    <row r="487" spans="4:5" ht="14.25" customHeight="1" x14ac:dyDescent="0.55000000000000004">
      <c r="D487" s="2"/>
      <c r="E487" s="2"/>
    </row>
    <row r="488" spans="4:5" ht="14.25" customHeight="1" x14ac:dyDescent="0.55000000000000004">
      <c r="D488" s="2"/>
      <c r="E488" s="2"/>
    </row>
    <row r="489" spans="4:5" ht="14.25" customHeight="1" x14ac:dyDescent="0.55000000000000004">
      <c r="D489" s="2"/>
      <c r="E489" s="2"/>
    </row>
    <row r="490" spans="4:5" ht="14.25" customHeight="1" x14ac:dyDescent="0.55000000000000004">
      <c r="D490" s="2"/>
      <c r="E490" s="2"/>
    </row>
    <row r="491" spans="4:5" ht="14.25" customHeight="1" x14ac:dyDescent="0.55000000000000004">
      <c r="D491" s="2"/>
      <c r="E491" s="2"/>
    </row>
    <row r="492" spans="4:5" ht="14.25" customHeight="1" x14ac:dyDescent="0.55000000000000004">
      <c r="D492" s="2"/>
      <c r="E492" s="2"/>
    </row>
    <row r="493" spans="4:5" ht="14.25" customHeight="1" x14ac:dyDescent="0.55000000000000004">
      <c r="D493" s="2"/>
      <c r="E493" s="2"/>
    </row>
    <row r="494" spans="4:5" ht="14.25" customHeight="1" x14ac:dyDescent="0.55000000000000004">
      <c r="D494" s="2"/>
      <c r="E494" s="2"/>
    </row>
    <row r="495" spans="4:5" ht="14.25" customHeight="1" x14ac:dyDescent="0.55000000000000004">
      <c r="D495" s="2"/>
      <c r="E495" s="2"/>
    </row>
    <row r="496" spans="4:5" ht="14.25" customHeight="1" x14ac:dyDescent="0.55000000000000004">
      <c r="D496" s="2"/>
      <c r="E496" s="2"/>
    </row>
    <row r="497" spans="4:5" ht="14.25" customHeight="1" x14ac:dyDescent="0.55000000000000004">
      <c r="D497" s="2"/>
      <c r="E497" s="2"/>
    </row>
    <row r="498" spans="4:5" ht="14.25" customHeight="1" x14ac:dyDescent="0.55000000000000004">
      <c r="D498" s="2"/>
      <c r="E498" s="2"/>
    </row>
    <row r="499" spans="4:5" ht="14.25" customHeight="1" x14ac:dyDescent="0.55000000000000004">
      <c r="D499" s="2"/>
      <c r="E499" s="2"/>
    </row>
    <row r="500" spans="4:5" ht="14.25" customHeight="1" x14ac:dyDescent="0.55000000000000004">
      <c r="D500" s="2"/>
      <c r="E500" s="2"/>
    </row>
    <row r="501" spans="4:5" ht="14.25" customHeight="1" x14ac:dyDescent="0.55000000000000004">
      <c r="D501" s="2"/>
      <c r="E501" s="2"/>
    </row>
    <row r="502" spans="4:5" ht="14.25" customHeight="1" x14ac:dyDescent="0.55000000000000004">
      <c r="D502" s="2"/>
      <c r="E502" s="2"/>
    </row>
    <row r="503" spans="4:5" ht="14.25" customHeight="1" x14ac:dyDescent="0.55000000000000004">
      <c r="D503" s="2"/>
      <c r="E503" s="2"/>
    </row>
    <row r="504" spans="4:5" ht="14.25" customHeight="1" x14ac:dyDescent="0.55000000000000004">
      <c r="D504" s="2"/>
      <c r="E504" s="2"/>
    </row>
    <row r="505" spans="4:5" ht="14.25" customHeight="1" x14ac:dyDescent="0.55000000000000004">
      <c r="D505" s="2"/>
      <c r="E505" s="2"/>
    </row>
    <row r="506" spans="4:5" ht="14.25" customHeight="1" x14ac:dyDescent="0.55000000000000004">
      <c r="D506" s="2"/>
      <c r="E506" s="2"/>
    </row>
    <row r="507" spans="4:5" ht="14.25" customHeight="1" x14ac:dyDescent="0.55000000000000004">
      <c r="D507" s="2"/>
      <c r="E507" s="2"/>
    </row>
    <row r="508" spans="4:5" ht="14.25" customHeight="1" x14ac:dyDescent="0.55000000000000004">
      <c r="D508" s="2"/>
      <c r="E508" s="2"/>
    </row>
    <row r="509" spans="4:5" ht="14.25" customHeight="1" x14ac:dyDescent="0.55000000000000004">
      <c r="D509" s="2"/>
      <c r="E509" s="2"/>
    </row>
    <row r="510" spans="4:5" ht="14.25" customHeight="1" x14ac:dyDescent="0.55000000000000004">
      <c r="D510" s="2"/>
      <c r="E510" s="2"/>
    </row>
    <row r="511" spans="4:5" ht="14.25" customHeight="1" x14ac:dyDescent="0.55000000000000004">
      <c r="D511" s="2"/>
      <c r="E511" s="2"/>
    </row>
    <row r="512" spans="4:5" ht="14.25" customHeight="1" x14ac:dyDescent="0.55000000000000004">
      <c r="D512" s="2"/>
      <c r="E512" s="2"/>
    </row>
    <row r="513" spans="4:5" ht="14.25" customHeight="1" x14ac:dyDescent="0.55000000000000004">
      <c r="D513" s="2"/>
      <c r="E513" s="2"/>
    </row>
    <row r="514" spans="4:5" ht="14.25" customHeight="1" x14ac:dyDescent="0.55000000000000004">
      <c r="D514" s="2"/>
      <c r="E514" s="2"/>
    </row>
    <row r="515" spans="4:5" ht="14.25" customHeight="1" x14ac:dyDescent="0.55000000000000004">
      <c r="D515" s="2"/>
      <c r="E515" s="2"/>
    </row>
    <row r="516" spans="4:5" ht="14.25" customHeight="1" x14ac:dyDescent="0.55000000000000004">
      <c r="D516" s="2"/>
      <c r="E516" s="2"/>
    </row>
    <row r="517" spans="4:5" ht="14.25" customHeight="1" x14ac:dyDescent="0.55000000000000004">
      <c r="D517" s="2"/>
      <c r="E517" s="2"/>
    </row>
    <row r="518" spans="4:5" ht="14.25" customHeight="1" x14ac:dyDescent="0.55000000000000004">
      <c r="D518" s="2"/>
      <c r="E518" s="2"/>
    </row>
    <row r="519" spans="4:5" ht="14.25" customHeight="1" x14ac:dyDescent="0.55000000000000004">
      <c r="D519" s="2"/>
      <c r="E519" s="2"/>
    </row>
    <row r="520" spans="4:5" ht="14.25" customHeight="1" x14ac:dyDescent="0.55000000000000004">
      <c r="D520" s="2"/>
      <c r="E520" s="2"/>
    </row>
    <row r="521" spans="4:5" ht="14.25" customHeight="1" x14ac:dyDescent="0.55000000000000004">
      <c r="D521" s="2"/>
      <c r="E521" s="2"/>
    </row>
    <row r="522" spans="4:5" ht="14.25" customHeight="1" x14ac:dyDescent="0.55000000000000004">
      <c r="D522" s="2"/>
      <c r="E522" s="2"/>
    </row>
    <row r="523" spans="4:5" ht="14.25" customHeight="1" x14ac:dyDescent="0.55000000000000004">
      <c r="D523" s="2"/>
      <c r="E523" s="2"/>
    </row>
    <row r="524" spans="4:5" ht="14.25" customHeight="1" x14ac:dyDescent="0.55000000000000004">
      <c r="D524" s="2"/>
      <c r="E524" s="2"/>
    </row>
    <row r="525" spans="4:5" ht="14.25" customHeight="1" x14ac:dyDescent="0.55000000000000004">
      <c r="D525" s="2"/>
      <c r="E525" s="2"/>
    </row>
    <row r="526" spans="4:5" ht="14.25" customHeight="1" x14ac:dyDescent="0.55000000000000004">
      <c r="D526" s="2"/>
      <c r="E526" s="2"/>
    </row>
    <row r="527" spans="4:5" ht="14.25" customHeight="1" x14ac:dyDescent="0.55000000000000004">
      <c r="D527" s="2"/>
      <c r="E527" s="2"/>
    </row>
    <row r="528" spans="4:5" ht="14.25" customHeight="1" x14ac:dyDescent="0.55000000000000004">
      <c r="D528" s="2"/>
      <c r="E528" s="2"/>
    </row>
    <row r="529" spans="4:5" ht="14.25" customHeight="1" x14ac:dyDescent="0.55000000000000004">
      <c r="D529" s="2"/>
      <c r="E529" s="2"/>
    </row>
    <row r="530" spans="4:5" ht="14.25" customHeight="1" x14ac:dyDescent="0.55000000000000004">
      <c r="D530" s="2"/>
      <c r="E530" s="2"/>
    </row>
    <row r="531" spans="4:5" ht="14.25" customHeight="1" x14ac:dyDescent="0.55000000000000004">
      <c r="D531" s="2"/>
      <c r="E531" s="2"/>
    </row>
    <row r="532" spans="4:5" ht="14.25" customHeight="1" x14ac:dyDescent="0.55000000000000004">
      <c r="D532" s="2"/>
      <c r="E532" s="2"/>
    </row>
    <row r="533" spans="4:5" ht="14.25" customHeight="1" x14ac:dyDescent="0.55000000000000004">
      <c r="D533" s="2"/>
      <c r="E533" s="2"/>
    </row>
    <row r="534" spans="4:5" ht="14.25" customHeight="1" x14ac:dyDescent="0.55000000000000004">
      <c r="D534" s="2"/>
      <c r="E534" s="2"/>
    </row>
    <row r="535" spans="4:5" ht="14.25" customHeight="1" x14ac:dyDescent="0.55000000000000004">
      <c r="D535" s="2"/>
      <c r="E535" s="2"/>
    </row>
    <row r="536" spans="4:5" ht="14.25" customHeight="1" x14ac:dyDescent="0.55000000000000004">
      <c r="D536" s="2"/>
      <c r="E536" s="2"/>
    </row>
    <row r="537" spans="4:5" ht="14.25" customHeight="1" x14ac:dyDescent="0.55000000000000004">
      <c r="D537" s="2"/>
      <c r="E537" s="2"/>
    </row>
    <row r="538" spans="4:5" ht="14.25" customHeight="1" x14ac:dyDescent="0.55000000000000004">
      <c r="D538" s="2"/>
      <c r="E538" s="2"/>
    </row>
    <row r="539" spans="4:5" ht="14.25" customHeight="1" x14ac:dyDescent="0.55000000000000004">
      <c r="D539" s="2"/>
      <c r="E539" s="2"/>
    </row>
    <row r="540" spans="4:5" ht="14.25" customHeight="1" x14ac:dyDescent="0.55000000000000004">
      <c r="D540" s="2"/>
      <c r="E540" s="2"/>
    </row>
    <row r="541" spans="4:5" ht="14.25" customHeight="1" x14ac:dyDescent="0.55000000000000004">
      <c r="D541" s="2"/>
      <c r="E541" s="2"/>
    </row>
    <row r="542" spans="4:5" ht="14.25" customHeight="1" x14ac:dyDescent="0.55000000000000004">
      <c r="D542" s="2"/>
      <c r="E542" s="2"/>
    </row>
    <row r="543" spans="4:5" ht="14.25" customHeight="1" x14ac:dyDescent="0.55000000000000004">
      <c r="D543" s="2"/>
      <c r="E543" s="2"/>
    </row>
    <row r="544" spans="4:5" ht="14.25" customHeight="1" x14ac:dyDescent="0.55000000000000004">
      <c r="D544" s="2"/>
      <c r="E544" s="2"/>
    </row>
    <row r="545" spans="4:5" ht="14.25" customHeight="1" x14ac:dyDescent="0.55000000000000004">
      <c r="D545" s="2"/>
      <c r="E545" s="2"/>
    </row>
    <row r="546" spans="4:5" ht="14.25" customHeight="1" x14ac:dyDescent="0.55000000000000004">
      <c r="D546" s="2"/>
      <c r="E546" s="2"/>
    </row>
    <row r="547" spans="4:5" ht="14.25" customHeight="1" x14ac:dyDescent="0.55000000000000004">
      <c r="D547" s="2"/>
      <c r="E547" s="2"/>
    </row>
    <row r="548" spans="4:5" ht="14.25" customHeight="1" x14ac:dyDescent="0.55000000000000004">
      <c r="D548" s="2"/>
      <c r="E548" s="2"/>
    </row>
    <row r="549" spans="4:5" ht="14.25" customHeight="1" x14ac:dyDescent="0.55000000000000004">
      <c r="D549" s="2"/>
      <c r="E549" s="2"/>
    </row>
    <row r="550" spans="4:5" ht="14.25" customHeight="1" x14ac:dyDescent="0.55000000000000004">
      <c r="D550" s="2"/>
      <c r="E550" s="2"/>
    </row>
    <row r="551" spans="4:5" ht="14.25" customHeight="1" x14ac:dyDescent="0.55000000000000004">
      <c r="D551" s="2"/>
      <c r="E551" s="2"/>
    </row>
    <row r="552" spans="4:5" ht="14.25" customHeight="1" x14ac:dyDescent="0.55000000000000004">
      <c r="D552" s="2"/>
      <c r="E552" s="2"/>
    </row>
    <row r="553" spans="4:5" ht="14.25" customHeight="1" x14ac:dyDescent="0.55000000000000004">
      <c r="D553" s="2"/>
      <c r="E553" s="2"/>
    </row>
    <row r="554" spans="4:5" ht="14.25" customHeight="1" x14ac:dyDescent="0.55000000000000004">
      <c r="D554" s="2"/>
      <c r="E554" s="2"/>
    </row>
    <row r="555" spans="4:5" ht="14.25" customHeight="1" x14ac:dyDescent="0.55000000000000004">
      <c r="D555" s="2"/>
      <c r="E555" s="2"/>
    </row>
    <row r="556" spans="4:5" ht="14.25" customHeight="1" x14ac:dyDescent="0.55000000000000004">
      <c r="D556" s="2"/>
      <c r="E556" s="2"/>
    </row>
    <row r="557" spans="4:5" ht="14.25" customHeight="1" x14ac:dyDescent="0.55000000000000004">
      <c r="D557" s="2"/>
      <c r="E557" s="2"/>
    </row>
    <row r="558" spans="4:5" ht="14.25" customHeight="1" x14ac:dyDescent="0.55000000000000004">
      <c r="D558" s="2"/>
      <c r="E558" s="2"/>
    </row>
    <row r="559" spans="4:5" ht="14.25" customHeight="1" x14ac:dyDescent="0.55000000000000004">
      <c r="D559" s="2"/>
      <c r="E559" s="2"/>
    </row>
    <row r="560" spans="4:5" ht="14.25" customHeight="1" x14ac:dyDescent="0.55000000000000004">
      <c r="D560" s="2"/>
      <c r="E560" s="2"/>
    </row>
    <row r="561" spans="4:5" ht="14.25" customHeight="1" x14ac:dyDescent="0.55000000000000004">
      <c r="D561" s="2"/>
      <c r="E561" s="2"/>
    </row>
    <row r="562" spans="4:5" ht="14.25" customHeight="1" x14ac:dyDescent="0.55000000000000004">
      <c r="D562" s="2"/>
      <c r="E562" s="2"/>
    </row>
    <row r="563" spans="4:5" ht="14.25" customHeight="1" x14ac:dyDescent="0.55000000000000004">
      <c r="D563" s="2"/>
      <c r="E563" s="2"/>
    </row>
    <row r="564" spans="4:5" ht="14.25" customHeight="1" x14ac:dyDescent="0.55000000000000004">
      <c r="D564" s="2"/>
      <c r="E564" s="2"/>
    </row>
    <row r="565" spans="4:5" ht="14.25" customHeight="1" x14ac:dyDescent="0.55000000000000004">
      <c r="D565" s="2"/>
      <c r="E565" s="2"/>
    </row>
    <row r="566" spans="4:5" ht="14.25" customHeight="1" x14ac:dyDescent="0.55000000000000004">
      <c r="D566" s="2"/>
      <c r="E566" s="2"/>
    </row>
    <row r="567" spans="4:5" ht="14.25" customHeight="1" x14ac:dyDescent="0.55000000000000004">
      <c r="D567" s="2"/>
      <c r="E567" s="2"/>
    </row>
    <row r="568" spans="4:5" ht="14.25" customHeight="1" x14ac:dyDescent="0.55000000000000004">
      <c r="D568" s="2"/>
      <c r="E568" s="2"/>
    </row>
    <row r="569" spans="4:5" ht="14.25" customHeight="1" x14ac:dyDescent="0.55000000000000004">
      <c r="D569" s="2"/>
      <c r="E569" s="2"/>
    </row>
    <row r="570" spans="4:5" ht="14.25" customHeight="1" x14ac:dyDescent="0.55000000000000004">
      <c r="D570" s="2"/>
      <c r="E570" s="2"/>
    </row>
    <row r="571" spans="4:5" ht="14.25" customHeight="1" x14ac:dyDescent="0.55000000000000004">
      <c r="D571" s="2"/>
      <c r="E571" s="2"/>
    </row>
    <row r="572" spans="4:5" ht="14.25" customHeight="1" x14ac:dyDescent="0.55000000000000004">
      <c r="D572" s="2"/>
      <c r="E572" s="2"/>
    </row>
    <row r="573" spans="4:5" ht="14.25" customHeight="1" x14ac:dyDescent="0.55000000000000004">
      <c r="D573" s="2"/>
      <c r="E573" s="2"/>
    </row>
    <row r="574" spans="4:5" ht="14.25" customHeight="1" x14ac:dyDescent="0.55000000000000004">
      <c r="D574" s="2"/>
      <c r="E574" s="2"/>
    </row>
    <row r="575" spans="4:5" ht="14.25" customHeight="1" x14ac:dyDescent="0.55000000000000004">
      <c r="D575" s="2"/>
      <c r="E575" s="2"/>
    </row>
    <row r="576" spans="4:5" ht="14.25" customHeight="1" x14ac:dyDescent="0.55000000000000004">
      <c r="D576" s="2"/>
      <c r="E576" s="2"/>
    </row>
    <row r="577" spans="4:5" ht="14.25" customHeight="1" x14ac:dyDescent="0.55000000000000004">
      <c r="D577" s="2"/>
      <c r="E577" s="2"/>
    </row>
    <row r="578" spans="4:5" ht="14.25" customHeight="1" x14ac:dyDescent="0.55000000000000004">
      <c r="D578" s="2"/>
      <c r="E578" s="2"/>
    </row>
    <row r="579" spans="4:5" ht="14.25" customHeight="1" x14ac:dyDescent="0.55000000000000004">
      <c r="D579" s="2"/>
      <c r="E579" s="2"/>
    </row>
    <row r="580" spans="4:5" ht="14.25" customHeight="1" x14ac:dyDescent="0.55000000000000004">
      <c r="D580" s="2"/>
      <c r="E580" s="2"/>
    </row>
    <row r="581" spans="4:5" ht="14.25" customHeight="1" x14ac:dyDescent="0.55000000000000004">
      <c r="D581" s="2"/>
      <c r="E581" s="2"/>
    </row>
    <row r="582" spans="4:5" ht="14.25" customHeight="1" x14ac:dyDescent="0.55000000000000004">
      <c r="D582" s="2"/>
      <c r="E582" s="2"/>
    </row>
    <row r="583" spans="4:5" ht="14.25" customHeight="1" x14ac:dyDescent="0.55000000000000004">
      <c r="D583" s="2"/>
      <c r="E583" s="2"/>
    </row>
    <row r="584" spans="4:5" ht="14.25" customHeight="1" x14ac:dyDescent="0.55000000000000004">
      <c r="D584" s="2"/>
      <c r="E584" s="2"/>
    </row>
    <row r="585" spans="4:5" ht="14.25" customHeight="1" x14ac:dyDescent="0.55000000000000004">
      <c r="D585" s="2"/>
      <c r="E585" s="2"/>
    </row>
    <row r="586" spans="4:5" ht="14.25" customHeight="1" x14ac:dyDescent="0.55000000000000004">
      <c r="D586" s="2"/>
      <c r="E586" s="2"/>
    </row>
    <row r="587" spans="4:5" ht="14.25" customHeight="1" x14ac:dyDescent="0.55000000000000004">
      <c r="D587" s="2"/>
      <c r="E587" s="2"/>
    </row>
    <row r="588" spans="4:5" ht="14.25" customHeight="1" x14ac:dyDescent="0.55000000000000004">
      <c r="D588" s="2"/>
      <c r="E588" s="2"/>
    </row>
    <row r="589" spans="4:5" ht="14.25" customHeight="1" x14ac:dyDescent="0.55000000000000004">
      <c r="D589" s="2"/>
      <c r="E589" s="2"/>
    </row>
    <row r="590" spans="4:5" ht="14.25" customHeight="1" x14ac:dyDescent="0.55000000000000004">
      <c r="D590" s="2"/>
      <c r="E590" s="2"/>
    </row>
    <row r="591" spans="4:5" ht="14.25" customHeight="1" x14ac:dyDescent="0.55000000000000004">
      <c r="D591" s="2"/>
      <c r="E591" s="2"/>
    </row>
    <row r="592" spans="4:5" ht="14.25" customHeight="1" x14ac:dyDescent="0.55000000000000004">
      <c r="D592" s="2"/>
      <c r="E592" s="2"/>
    </row>
    <row r="593" spans="4:5" ht="14.25" customHeight="1" x14ac:dyDescent="0.55000000000000004">
      <c r="D593" s="2"/>
      <c r="E593" s="2"/>
    </row>
    <row r="594" spans="4:5" ht="14.25" customHeight="1" x14ac:dyDescent="0.55000000000000004">
      <c r="D594" s="2"/>
      <c r="E594" s="2"/>
    </row>
    <row r="595" spans="4:5" ht="14.25" customHeight="1" x14ac:dyDescent="0.55000000000000004">
      <c r="D595" s="2"/>
      <c r="E595" s="2"/>
    </row>
    <row r="596" spans="4:5" ht="14.25" customHeight="1" x14ac:dyDescent="0.55000000000000004">
      <c r="D596" s="2"/>
      <c r="E596" s="2"/>
    </row>
    <row r="597" spans="4:5" ht="14.25" customHeight="1" x14ac:dyDescent="0.55000000000000004">
      <c r="D597" s="2"/>
      <c r="E597" s="2"/>
    </row>
    <row r="598" spans="4:5" ht="14.25" customHeight="1" x14ac:dyDescent="0.55000000000000004">
      <c r="D598" s="2"/>
      <c r="E598" s="2"/>
    </row>
    <row r="599" spans="4:5" ht="14.25" customHeight="1" x14ac:dyDescent="0.55000000000000004">
      <c r="D599" s="2"/>
      <c r="E599" s="2"/>
    </row>
    <row r="600" spans="4:5" ht="14.25" customHeight="1" x14ac:dyDescent="0.55000000000000004">
      <c r="D600" s="2"/>
      <c r="E600" s="2"/>
    </row>
    <row r="601" spans="4:5" ht="14.25" customHeight="1" x14ac:dyDescent="0.55000000000000004">
      <c r="D601" s="2"/>
      <c r="E601" s="2"/>
    </row>
    <row r="602" spans="4:5" ht="14.25" customHeight="1" x14ac:dyDescent="0.55000000000000004">
      <c r="D602" s="2"/>
      <c r="E602" s="2"/>
    </row>
    <row r="603" spans="4:5" ht="14.25" customHeight="1" x14ac:dyDescent="0.55000000000000004">
      <c r="D603" s="2"/>
      <c r="E603" s="2"/>
    </row>
    <row r="604" spans="4:5" ht="14.25" customHeight="1" x14ac:dyDescent="0.55000000000000004">
      <c r="D604" s="2"/>
      <c r="E604" s="2"/>
    </row>
    <row r="605" spans="4:5" ht="14.25" customHeight="1" x14ac:dyDescent="0.55000000000000004">
      <c r="D605" s="2"/>
      <c r="E605" s="2"/>
    </row>
    <row r="606" spans="4:5" ht="14.25" customHeight="1" x14ac:dyDescent="0.55000000000000004">
      <c r="D606" s="2"/>
      <c r="E606" s="2"/>
    </row>
    <row r="607" spans="4:5" ht="14.25" customHeight="1" x14ac:dyDescent="0.55000000000000004">
      <c r="D607" s="2"/>
      <c r="E607" s="2"/>
    </row>
    <row r="608" spans="4:5" ht="14.25" customHeight="1" x14ac:dyDescent="0.55000000000000004">
      <c r="D608" s="2"/>
      <c r="E608" s="2"/>
    </row>
    <row r="609" spans="4:5" ht="14.25" customHeight="1" x14ac:dyDescent="0.55000000000000004">
      <c r="D609" s="2"/>
      <c r="E609" s="2"/>
    </row>
    <row r="610" spans="4:5" ht="14.25" customHeight="1" x14ac:dyDescent="0.55000000000000004">
      <c r="D610" s="2"/>
      <c r="E610" s="2"/>
    </row>
    <row r="611" spans="4:5" ht="14.25" customHeight="1" x14ac:dyDescent="0.55000000000000004">
      <c r="D611" s="2"/>
      <c r="E611" s="2"/>
    </row>
    <row r="612" spans="4:5" ht="14.25" customHeight="1" x14ac:dyDescent="0.55000000000000004">
      <c r="D612" s="2"/>
      <c r="E612" s="2"/>
    </row>
    <row r="613" spans="4:5" ht="14.25" customHeight="1" x14ac:dyDescent="0.55000000000000004">
      <c r="D613" s="2"/>
      <c r="E613" s="2"/>
    </row>
    <row r="614" spans="4:5" ht="14.25" customHeight="1" x14ac:dyDescent="0.55000000000000004">
      <c r="D614" s="2"/>
      <c r="E614" s="2"/>
    </row>
    <row r="615" spans="4:5" ht="14.25" customHeight="1" x14ac:dyDescent="0.55000000000000004">
      <c r="D615" s="2"/>
      <c r="E615" s="2"/>
    </row>
    <row r="616" spans="4:5" ht="14.25" customHeight="1" x14ac:dyDescent="0.55000000000000004">
      <c r="D616" s="2"/>
      <c r="E616" s="2"/>
    </row>
    <row r="617" spans="4:5" ht="14.25" customHeight="1" x14ac:dyDescent="0.55000000000000004">
      <c r="D617" s="2"/>
      <c r="E617" s="2"/>
    </row>
    <row r="618" spans="4:5" ht="14.25" customHeight="1" x14ac:dyDescent="0.55000000000000004">
      <c r="D618" s="2"/>
      <c r="E618" s="2"/>
    </row>
    <row r="619" spans="4:5" ht="14.25" customHeight="1" x14ac:dyDescent="0.55000000000000004">
      <c r="D619" s="2"/>
      <c r="E619" s="2"/>
    </row>
    <row r="620" spans="4:5" ht="14.25" customHeight="1" x14ac:dyDescent="0.55000000000000004">
      <c r="D620" s="2"/>
      <c r="E620" s="2"/>
    </row>
    <row r="621" spans="4:5" ht="14.25" customHeight="1" x14ac:dyDescent="0.55000000000000004">
      <c r="D621" s="2"/>
      <c r="E621" s="2"/>
    </row>
    <row r="622" spans="4:5" ht="14.25" customHeight="1" x14ac:dyDescent="0.55000000000000004">
      <c r="D622" s="2"/>
      <c r="E622" s="2"/>
    </row>
    <row r="623" spans="4:5" ht="14.25" customHeight="1" x14ac:dyDescent="0.55000000000000004">
      <c r="D623" s="2"/>
      <c r="E623" s="2"/>
    </row>
    <row r="624" spans="4:5" ht="14.25" customHeight="1" x14ac:dyDescent="0.55000000000000004">
      <c r="D624" s="2"/>
      <c r="E624" s="2"/>
    </row>
    <row r="625" spans="4:5" ht="14.25" customHeight="1" x14ac:dyDescent="0.55000000000000004">
      <c r="D625" s="2"/>
      <c r="E625" s="2"/>
    </row>
    <row r="626" spans="4:5" ht="14.25" customHeight="1" x14ac:dyDescent="0.55000000000000004">
      <c r="D626" s="2"/>
      <c r="E626" s="2"/>
    </row>
    <row r="627" spans="4:5" ht="14.25" customHeight="1" x14ac:dyDescent="0.55000000000000004">
      <c r="D627" s="2"/>
      <c r="E627" s="2"/>
    </row>
    <row r="628" spans="4:5" ht="14.25" customHeight="1" x14ac:dyDescent="0.55000000000000004">
      <c r="D628" s="2"/>
      <c r="E628" s="2"/>
    </row>
    <row r="629" spans="4:5" ht="14.25" customHeight="1" x14ac:dyDescent="0.55000000000000004">
      <c r="D629" s="2"/>
      <c r="E629" s="2"/>
    </row>
    <row r="630" spans="4:5" ht="14.25" customHeight="1" x14ac:dyDescent="0.55000000000000004">
      <c r="D630" s="2"/>
      <c r="E630" s="2"/>
    </row>
    <row r="631" spans="4:5" ht="14.25" customHeight="1" x14ac:dyDescent="0.55000000000000004">
      <c r="D631" s="2"/>
      <c r="E631" s="2"/>
    </row>
    <row r="632" spans="4:5" ht="14.25" customHeight="1" x14ac:dyDescent="0.55000000000000004">
      <c r="D632" s="2"/>
      <c r="E632" s="2"/>
    </row>
    <row r="633" spans="4:5" ht="14.25" customHeight="1" x14ac:dyDescent="0.55000000000000004">
      <c r="D633" s="2"/>
      <c r="E633" s="2"/>
    </row>
    <row r="634" spans="4:5" ht="14.25" customHeight="1" x14ac:dyDescent="0.55000000000000004">
      <c r="D634" s="2"/>
      <c r="E634" s="2"/>
    </row>
    <row r="635" spans="4:5" ht="14.25" customHeight="1" x14ac:dyDescent="0.55000000000000004">
      <c r="D635" s="2"/>
      <c r="E635" s="2"/>
    </row>
    <row r="636" spans="4:5" ht="14.25" customHeight="1" x14ac:dyDescent="0.55000000000000004">
      <c r="D636" s="2"/>
      <c r="E636" s="2"/>
    </row>
    <row r="637" spans="4:5" ht="14.25" customHeight="1" x14ac:dyDescent="0.55000000000000004">
      <c r="D637" s="2"/>
      <c r="E637" s="2"/>
    </row>
    <row r="638" spans="4:5" ht="14.25" customHeight="1" x14ac:dyDescent="0.55000000000000004">
      <c r="D638" s="2"/>
      <c r="E638" s="2"/>
    </row>
    <row r="639" spans="4:5" ht="14.25" customHeight="1" x14ac:dyDescent="0.55000000000000004">
      <c r="D639" s="2"/>
      <c r="E639" s="2"/>
    </row>
    <row r="640" spans="4:5" ht="14.25" customHeight="1" x14ac:dyDescent="0.55000000000000004">
      <c r="D640" s="2"/>
      <c r="E640" s="2"/>
    </row>
    <row r="641" spans="4:5" ht="14.25" customHeight="1" x14ac:dyDescent="0.55000000000000004">
      <c r="D641" s="2"/>
      <c r="E641" s="2"/>
    </row>
    <row r="642" spans="4:5" ht="14.25" customHeight="1" x14ac:dyDescent="0.55000000000000004">
      <c r="D642" s="2"/>
      <c r="E642" s="2"/>
    </row>
    <row r="643" spans="4:5" ht="14.25" customHeight="1" x14ac:dyDescent="0.55000000000000004">
      <c r="D643" s="2"/>
      <c r="E643" s="2"/>
    </row>
    <row r="644" spans="4:5" ht="14.25" customHeight="1" x14ac:dyDescent="0.55000000000000004">
      <c r="D644" s="2"/>
      <c r="E644" s="2"/>
    </row>
    <row r="645" spans="4:5" ht="14.25" customHeight="1" x14ac:dyDescent="0.55000000000000004">
      <c r="D645" s="2"/>
      <c r="E645" s="2"/>
    </row>
    <row r="646" spans="4:5" ht="14.25" customHeight="1" x14ac:dyDescent="0.55000000000000004">
      <c r="D646" s="2"/>
      <c r="E646" s="2"/>
    </row>
    <row r="647" spans="4:5" ht="14.25" customHeight="1" x14ac:dyDescent="0.55000000000000004">
      <c r="D647" s="2"/>
      <c r="E647" s="2"/>
    </row>
    <row r="648" spans="4:5" ht="14.25" customHeight="1" x14ac:dyDescent="0.55000000000000004">
      <c r="D648" s="2"/>
      <c r="E648" s="2"/>
    </row>
    <row r="649" spans="4:5" ht="14.25" customHeight="1" x14ac:dyDescent="0.55000000000000004">
      <c r="D649" s="2"/>
      <c r="E649" s="2"/>
    </row>
    <row r="650" spans="4:5" ht="14.25" customHeight="1" x14ac:dyDescent="0.55000000000000004">
      <c r="D650" s="2"/>
      <c r="E650" s="2"/>
    </row>
    <row r="651" spans="4:5" ht="14.25" customHeight="1" x14ac:dyDescent="0.55000000000000004">
      <c r="D651" s="2"/>
      <c r="E651" s="2"/>
    </row>
    <row r="652" spans="4:5" ht="14.25" customHeight="1" x14ac:dyDescent="0.55000000000000004">
      <c r="D652" s="2"/>
      <c r="E652" s="2"/>
    </row>
    <row r="653" spans="4:5" ht="14.25" customHeight="1" x14ac:dyDescent="0.55000000000000004">
      <c r="D653" s="2"/>
      <c r="E653" s="2"/>
    </row>
    <row r="654" spans="4:5" ht="14.25" customHeight="1" x14ac:dyDescent="0.55000000000000004">
      <c r="D654" s="2"/>
      <c r="E654" s="2"/>
    </row>
    <row r="655" spans="4:5" ht="14.25" customHeight="1" x14ac:dyDescent="0.55000000000000004">
      <c r="D655" s="2"/>
      <c r="E655" s="2"/>
    </row>
    <row r="656" spans="4:5" ht="14.25" customHeight="1" x14ac:dyDescent="0.55000000000000004">
      <c r="D656" s="2"/>
      <c r="E656" s="2"/>
    </row>
    <row r="657" spans="4:5" ht="14.25" customHeight="1" x14ac:dyDescent="0.55000000000000004">
      <c r="D657" s="2"/>
      <c r="E657" s="2"/>
    </row>
    <row r="658" spans="4:5" ht="14.25" customHeight="1" x14ac:dyDescent="0.55000000000000004">
      <c r="D658" s="2"/>
      <c r="E658" s="2"/>
    </row>
    <row r="659" spans="4:5" ht="14.25" customHeight="1" x14ac:dyDescent="0.55000000000000004">
      <c r="D659" s="2"/>
      <c r="E659" s="2"/>
    </row>
    <row r="660" spans="4:5" ht="14.25" customHeight="1" x14ac:dyDescent="0.55000000000000004">
      <c r="D660" s="2"/>
      <c r="E660" s="2"/>
    </row>
    <row r="661" spans="4:5" ht="14.25" customHeight="1" x14ac:dyDescent="0.55000000000000004">
      <c r="D661" s="2"/>
      <c r="E661" s="2"/>
    </row>
    <row r="662" spans="4:5" ht="14.25" customHeight="1" x14ac:dyDescent="0.55000000000000004">
      <c r="D662" s="2"/>
      <c r="E662" s="2"/>
    </row>
    <row r="663" spans="4:5" ht="14.25" customHeight="1" x14ac:dyDescent="0.55000000000000004">
      <c r="D663" s="2"/>
      <c r="E663" s="2"/>
    </row>
    <row r="664" spans="4:5" ht="14.25" customHeight="1" x14ac:dyDescent="0.55000000000000004">
      <c r="D664" s="2"/>
      <c r="E664" s="2"/>
    </row>
    <row r="665" spans="4:5" ht="14.25" customHeight="1" x14ac:dyDescent="0.55000000000000004">
      <c r="D665" s="2"/>
      <c r="E665" s="2"/>
    </row>
    <row r="666" spans="4:5" ht="14.25" customHeight="1" x14ac:dyDescent="0.55000000000000004">
      <c r="D666" s="2"/>
      <c r="E666" s="2"/>
    </row>
    <row r="667" spans="4:5" ht="14.25" customHeight="1" x14ac:dyDescent="0.55000000000000004">
      <c r="D667" s="2"/>
      <c r="E667" s="2"/>
    </row>
    <row r="668" spans="4:5" ht="14.25" customHeight="1" x14ac:dyDescent="0.55000000000000004">
      <c r="D668" s="2"/>
      <c r="E668" s="2"/>
    </row>
    <row r="669" spans="4:5" ht="14.25" customHeight="1" x14ac:dyDescent="0.55000000000000004">
      <c r="D669" s="2"/>
      <c r="E669" s="2"/>
    </row>
    <row r="670" spans="4:5" ht="14.25" customHeight="1" x14ac:dyDescent="0.55000000000000004">
      <c r="D670" s="2"/>
      <c r="E670" s="2"/>
    </row>
    <row r="671" spans="4:5" ht="14.25" customHeight="1" x14ac:dyDescent="0.55000000000000004">
      <c r="D671" s="2"/>
      <c r="E671" s="2"/>
    </row>
    <row r="672" spans="4:5" ht="14.25" customHeight="1" x14ac:dyDescent="0.55000000000000004">
      <c r="D672" s="2"/>
      <c r="E672" s="2"/>
    </row>
    <row r="673" spans="4:5" ht="14.25" customHeight="1" x14ac:dyDescent="0.55000000000000004">
      <c r="D673" s="2"/>
      <c r="E673" s="2"/>
    </row>
    <row r="674" spans="4:5" ht="14.25" customHeight="1" x14ac:dyDescent="0.55000000000000004">
      <c r="D674" s="2"/>
      <c r="E674" s="2"/>
    </row>
    <row r="675" spans="4:5" ht="14.25" customHeight="1" x14ac:dyDescent="0.55000000000000004">
      <c r="D675" s="2"/>
      <c r="E675" s="2"/>
    </row>
    <row r="676" spans="4:5" ht="14.25" customHeight="1" x14ac:dyDescent="0.55000000000000004">
      <c r="D676" s="2"/>
      <c r="E676" s="2"/>
    </row>
    <row r="677" spans="4:5" ht="14.25" customHeight="1" x14ac:dyDescent="0.55000000000000004">
      <c r="D677" s="2"/>
      <c r="E677" s="2"/>
    </row>
    <row r="678" spans="4:5" ht="14.25" customHeight="1" x14ac:dyDescent="0.55000000000000004">
      <c r="D678" s="2"/>
      <c r="E678" s="2"/>
    </row>
    <row r="679" spans="4:5" ht="14.25" customHeight="1" x14ac:dyDescent="0.55000000000000004">
      <c r="D679" s="2"/>
      <c r="E679" s="2"/>
    </row>
    <row r="680" spans="4:5" ht="14.25" customHeight="1" x14ac:dyDescent="0.55000000000000004">
      <c r="D680" s="2"/>
      <c r="E680" s="2"/>
    </row>
    <row r="681" spans="4:5" ht="14.25" customHeight="1" x14ac:dyDescent="0.55000000000000004">
      <c r="D681" s="2"/>
      <c r="E681" s="2"/>
    </row>
    <row r="682" spans="4:5" ht="14.25" customHeight="1" x14ac:dyDescent="0.55000000000000004">
      <c r="D682" s="2"/>
      <c r="E682" s="2"/>
    </row>
    <row r="683" spans="4:5" ht="14.25" customHeight="1" x14ac:dyDescent="0.55000000000000004">
      <c r="D683" s="2"/>
      <c r="E683" s="2"/>
    </row>
    <row r="684" spans="4:5" ht="14.25" customHeight="1" x14ac:dyDescent="0.55000000000000004">
      <c r="D684" s="2"/>
      <c r="E684" s="2"/>
    </row>
    <row r="685" spans="4:5" ht="14.25" customHeight="1" x14ac:dyDescent="0.55000000000000004">
      <c r="D685" s="2"/>
      <c r="E685" s="2"/>
    </row>
    <row r="686" spans="4:5" ht="14.25" customHeight="1" x14ac:dyDescent="0.55000000000000004">
      <c r="D686" s="2"/>
      <c r="E686" s="2"/>
    </row>
    <row r="687" spans="4:5" ht="14.25" customHeight="1" x14ac:dyDescent="0.55000000000000004">
      <c r="D687" s="2"/>
      <c r="E687" s="2"/>
    </row>
    <row r="688" spans="4:5" ht="14.25" customHeight="1" x14ac:dyDescent="0.55000000000000004">
      <c r="D688" s="2"/>
      <c r="E688" s="2"/>
    </row>
    <row r="689" spans="4:5" ht="14.25" customHeight="1" x14ac:dyDescent="0.55000000000000004">
      <c r="D689" s="2"/>
      <c r="E689" s="2"/>
    </row>
    <row r="690" spans="4:5" ht="14.25" customHeight="1" x14ac:dyDescent="0.55000000000000004">
      <c r="D690" s="2"/>
      <c r="E690" s="2"/>
    </row>
    <row r="691" spans="4:5" ht="14.25" customHeight="1" x14ac:dyDescent="0.55000000000000004">
      <c r="D691" s="2"/>
      <c r="E691" s="2"/>
    </row>
    <row r="692" spans="4:5" ht="14.25" customHeight="1" x14ac:dyDescent="0.55000000000000004">
      <c r="D692" s="2"/>
      <c r="E692" s="2"/>
    </row>
    <row r="693" spans="4:5" ht="14.25" customHeight="1" x14ac:dyDescent="0.55000000000000004">
      <c r="D693" s="2"/>
      <c r="E693" s="2"/>
    </row>
    <row r="694" spans="4:5" ht="14.25" customHeight="1" x14ac:dyDescent="0.55000000000000004">
      <c r="D694" s="2"/>
      <c r="E694" s="2"/>
    </row>
    <row r="695" spans="4:5" ht="14.25" customHeight="1" x14ac:dyDescent="0.55000000000000004">
      <c r="D695" s="2"/>
      <c r="E695" s="2"/>
    </row>
    <row r="696" spans="4:5" ht="14.25" customHeight="1" x14ac:dyDescent="0.55000000000000004">
      <c r="D696" s="2"/>
      <c r="E696" s="2"/>
    </row>
    <row r="697" spans="4:5" ht="14.25" customHeight="1" x14ac:dyDescent="0.55000000000000004">
      <c r="D697" s="2"/>
      <c r="E697" s="2"/>
    </row>
    <row r="698" spans="4:5" ht="14.25" customHeight="1" x14ac:dyDescent="0.55000000000000004">
      <c r="D698" s="2"/>
      <c r="E698" s="2"/>
    </row>
    <row r="699" spans="4:5" ht="14.25" customHeight="1" x14ac:dyDescent="0.55000000000000004">
      <c r="D699" s="2"/>
      <c r="E699" s="2"/>
    </row>
    <row r="700" spans="4:5" ht="14.25" customHeight="1" x14ac:dyDescent="0.55000000000000004">
      <c r="D700" s="2"/>
      <c r="E700" s="2"/>
    </row>
    <row r="701" spans="4:5" ht="14.25" customHeight="1" x14ac:dyDescent="0.55000000000000004">
      <c r="D701" s="2"/>
      <c r="E701" s="2"/>
    </row>
    <row r="702" spans="4:5" ht="14.25" customHeight="1" x14ac:dyDescent="0.55000000000000004">
      <c r="D702" s="2"/>
      <c r="E702" s="2"/>
    </row>
    <row r="703" spans="4:5" ht="14.25" customHeight="1" x14ac:dyDescent="0.55000000000000004">
      <c r="D703" s="2"/>
      <c r="E703" s="2"/>
    </row>
    <row r="704" spans="4:5" ht="14.25" customHeight="1" x14ac:dyDescent="0.55000000000000004">
      <c r="D704" s="2"/>
      <c r="E704" s="2"/>
    </row>
    <row r="705" spans="4:5" ht="14.25" customHeight="1" x14ac:dyDescent="0.55000000000000004">
      <c r="D705" s="2"/>
      <c r="E705" s="2"/>
    </row>
    <row r="706" spans="4:5" ht="14.25" customHeight="1" x14ac:dyDescent="0.55000000000000004">
      <c r="D706" s="2"/>
      <c r="E706" s="2"/>
    </row>
    <row r="707" spans="4:5" ht="14.25" customHeight="1" x14ac:dyDescent="0.55000000000000004">
      <c r="D707" s="2"/>
      <c r="E707" s="2"/>
    </row>
    <row r="708" spans="4:5" ht="14.25" customHeight="1" x14ac:dyDescent="0.55000000000000004">
      <c r="D708" s="2"/>
      <c r="E708" s="2"/>
    </row>
    <row r="709" spans="4:5" ht="14.25" customHeight="1" x14ac:dyDescent="0.55000000000000004">
      <c r="D709" s="2"/>
      <c r="E709" s="2"/>
    </row>
    <row r="710" spans="4:5" ht="14.25" customHeight="1" x14ac:dyDescent="0.55000000000000004">
      <c r="D710" s="2"/>
      <c r="E710" s="2"/>
    </row>
    <row r="711" spans="4:5" ht="14.25" customHeight="1" x14ac:dyDescent="0.55000000000000004">
      <c r="D711" s="2"/>
      <c r="E711" s="2"/>
    </row>
    <row r="712" spans="4:5" ht="14.25" customHeight="1" x14ac:dyDescent="0.55000000000000004">
      <c r="D712" s="2"/>
      <c r="E712" s="2"/>
    </row>
    <row r="713" spans="4:5" ht="14.25" customHeight="1" x14ac:dyDescent="0.55000000000000004">
      <c r="D713" s="2"/>
      <c r="E713" s="2"/>
    </row>
    <row r="714" spans="4:5" ht="14.25" customHeight="1" x14ac:dyDescent="0.55000000000000004">
      <c r="D714" s="2"/>
      <c r="E714" s="2"/>
    </row>
    <row r="715" spans="4:5" ht="14.25" customHeight="1" x14ac:dyDescent="0.55000000000000004">
      <c r="D715" s="2"/>
      <c r="E715" s="2"/>
    </row>
    <row r="716" spans="4:5" ht="14.25" customHeight="1" x14ac:dyDescent="0.55000000000000004">
      <c r="D716" s="2"/>
      <c r="E716" s="2"/>
    </row>
    <row r="717" spans="4:5" ht="14.25" customHeight="1" x14ac:dyDescent="0.55000000000000004">
      <c r="D717" s="2"/>
      <c r="E717" s="2"/>
    </row>
    <row r="718" spans="4:5" ht="14.25" customHeight="1" x14ac:dyDescent="0.55000000000000004">
      <c r="D718" s="2"/>
      <c r="E718" s="2"/>
    </row>
    <row r="719" spans="4:5" ht="14.25" customHeight="1" x14ac:dyDescent="0.55000000000000004">
      <c r="D719" s="2"/>
      <c r="E719" s="2"/>
    </row>
    <row r="720" spans="4:5" ht="14.25" customHeight="1" x14ac:dyDescent="0.55000000000000004">
      <c r="D720" s="2"/>
      <c r="E720" s="2"/>
    </row>
    <row r="721" spans="4:5" ht="14.25" customHeight="1" x14ac:dyDescent="0.55000000000000004">
      <c r="D721" s="2"/>
      <c r="E721" s="2"/>
    </row>
    <row r="722" spans="4:5" ht="14.25" customHeight="1" x14ac:dyDescent="0.55000000000000004">
      <c r="D722" s="2"/>
      <c r="E722" s="2"/>
    </row>
    <row r="723" spans="4:5" ht="14.25" customHeight="1" x14ac:dyDescent="0.55000000000000004">
      <c r="D723" s="2"/>
      <c r="E723" s="2"/>
    </row>
    <row r="724" spans="4:5" ht="14.25" customHeight="1" x14ac:dyDescent="0.55000000000000004">
      <c r="D724" s="2"/>
      <c r="E724" s="2"/>
    </row>
    <row r="725" spans="4:5" ht="14.25" customHeight="1" x14ac:dyDescent="0.55000000000000004">
      <c r="D725" s="2"/>
      <c r="E725" s="2"/>
    </row>
    <row r="726" spans="4:5" ht="14.25" customHeight="1" x14ac:dyDescent="0.55000000000000004">
      <c r="D726" s="2"/>
      <c r="E726" s="2"/>
    </row>
    <row r="727" spans="4:5" ht="14.25" customHeight="1" x14ac:dyDescent="0.55000000000000004">
      <c r="D727" s="2"/>
      <c r="E727" s="2"/>
    </row>
    <row r="728" spans="4:5" ht="14.25" customHeight="1" x14ac:dyDescent="0.55000000000000004">
      <c r="D728" s="2"/>
      <c r="E728" s="2"/>
    </row>
    <row r="729" spans="4:5" ht="14.25" customHeight="1" x14ac:dyDescent="0.55000000000000004">
      <c r="D729" s="2"/>
      <c r="E729" s="2"/>
    </row>
    <row r="730" spans="4:5" ht="14.25" customHeight="1" x14ac:dyDescent="0.55000000000000004">
      <c r="D730" s="2"/>
      <c r="E730" s="2"/>
    </row>
    <row r="731" spans="4:5" ht="14.25" customHeight="1" x14ac:dyDescent="0.55000000000000004">
      <c r="D731" s="2"/>
      <c r="E731" s="2"/>
    </row>
    <row r="732" spans="4:5" ht="14.25" customHeight="1" x14ac:dyDescent="0.55000000000000004">
      <c r="D732" s="2"/>
      <c r="E732" s="2"/>
    </row>
    <row r="733" spans="4:5" ht="14.25" customHeight="1" x14ac:dyDescent="0.55000000000000004">
      <c r="D733" s="2"/>
      <c r="E733" s="2"/>
    </row>
    <row r="734" spans="4:5" ht="14.25" customHeight="1" x14ac:dyDescent="0.55000000000000004">
      <c r="D734" s="2"/>
      <c r="E734" s="2"/>
    </row>
    <row r="735" spans="4:5" ht="14.25" customHeight="1" x14ac:dyDescent="0.55000000000000004">
      <c r="D735" s="2"/>
      <c r="E735" s="2"/>
    </row>
    <row r="736" spans="4:5" ht="14.25" customHeight="1" x14ac:dyDescent="0.55000000000000004">
      <c r="D736" s="2"/>
      <c r="E736" s="2"/>
    </row>
    <row r="737" spans="4:5" ht="14.25" customHeight="1" x14ac:dyDescent="0.55000000000000004">
      <c r="D737" s="2"/>
      <c r="E737" s="2"/>
    </row>
    <row r="738" spans="4:5" ht="14.25" customHeight="1" x14ac:dyDescent="0.55000000000000004">
      <c r="D738" s="2"/>
      <c r="E738" s="2"/>
    </row>
    <row r="739" spans="4:5" ht="14.25" customHeight="1" x14ac:dyDescent="0.55000000000000004">
      <c r="D739" s="2"/>
      <c r="E739" s="2"/>
    </row>
    <row r="740" spans="4:5" ht="14.25" customHeight="1" x14ac:dyDescent="0.55000000000000004">
      <c r="D740" s="2"/>
      <c r="E740" s="2"/>
    </row>
    <row r="741" spans="4:5" ht="14.25" customHeight="1" x14ac:dyDescent="0.55000000000000004">
      <c r="D741" s="2"/>
      <c r="E741" s="2"/>
    </row>
    <row r="742" spans="4:5" ht="14.25" customHeight="1" x14ac:dyDescent="0.55000000000000004">
      <c r="D742" s="2"/>
      <c r="E742" s="2"/>
    </row>
    <row r="743" spans="4:5" ht="14.25" customHeight="1" x14ac:dyDescent="0.55000000000000004">
      <c r="D743" s="2"/>
      <c r="E743" s="2"/>
    </row>
    <row r="744" spans="4:5" ht="14.25" customHeight="1" x14ac:dyDescent="0.55000000000000004">
      <c r="D744" s="2"/>
      <c r="E744" s="2"/>
    </row>
    <row r="745" spans="4:5" ht="14.25" customHeight="1" x14ac:dyDescent="0.55000000000000004">
      <c r="D745" s="2"/>
      <c r="E745" s="2"/>
    </row>
    <row r="746" spans="4:5" ht="14.25" customHeight="1" x14ac:dyDescent="0.55000000000000004">
      <c r="D746" s="2"/>
      <c r="E746" s="2"/>
    </row>
    <row r="747" spans="4:5" ht="14.25" customHeight="1" x14ac:dyDescent="0.55000000000000004">
      <c r="D747" s="2"/>
      <c r="E747" s="2"/>
    </row>
    <row r="748" spans="4:5" ht="14.25" customHeight="1" x14ac:dyDescent="0.55000000000000004">
      <c r="D748" s="2"/>
      <c r="E748" s="2"/>
    </row>
    <row r="749" spans="4:5" ht="14.25" customHeight="1" x14ac:dyDescent="0.55000000000000004">
      <c r="D749" s="2"/>
      <c r="E749" s="2"/>
    </row>
    <row r="750" spans="4:5" ht="14.25" customHeight="1" x14ac:dyDescent="0.55000000000000004">
      <c r="D750" s="2"/>
      <c r="E750" s="2"/>
    </row>
    <row r="751" spans="4:5" ht="14.25" customHeight="1" x14ac:dyDescent="0.55000000000000004">
      <c r="D751" s="2"/>
      <c r="E751" s="2"/>
    </row>
    <row r="752" spans="4:5" ht="14.25" customHeight="1" x14ac:dyDescent="0.55000000000000004">
      <c r="D752" s="2"/>
      <c r="E752" s="2"/>
    </row>
    <row r="753" spans="4:5" ht="14.25" customHeight="1" x14ac:dyDescent="0.55000000000000004">
      <c r="D753" s="2"/>
      <c r="E753" s="2"/>
    </row>
    <row r="754" spans="4:5" ht="14.25" customHeight="1" x14ac:dyDescent="0.55000000000000004">
      <c r="D754" s="2"/>
      <c r="E754" s="2"/>
    </row>
    <row r="755" spans="4:5" ht="14.25" customHeight="1" x14ac:dyDescent="0.55000000000000004">
      <c r="D755" s="2"/>
      <c r="E755" s="2"/>
    </row>
    <row r="756" spans="4:5" ht="14.25" customHeight="1" x14ac:dyDescent="0.55000000000000004">
      <c r="D756" s="2"/>
      <c r="E756" s="2"/>
    </row>
    <row r="757" spans="4:5" ht="14.25" customHeight="1" x14ac:dyDescent="0.55000000000000004">
      <c r="D757" s="2"/>
      <c r="E757" s="2"/>
    </row>
    <row r="758" spans="4:5" ht="14.25" customHeight="1" x14ac:dyDescent="0.55000000000000004">
      <c r="D758" s="2"/>
      <c r="E758" s="2"/>
    </row>
    <row r="759" spans="4:5" ht="14.25" customHeight="1" x14ac:dyDescent="0.55000000000000004">
      <c r="D759" s="2"/>
      <c r="E759" s="2"/>
    </row>
    <row r="760" spans="4:5" ht="14.25" customHeight="1" x14ac:dyDescent="0.55000000000000004">
      <c r="D760" s="2"/>
      <c r="E760" s="2"/>
    </row>
    <row r="761" spans="4:5" ht="14.25" customHeight="1" x14ac:dyDescent="0.55000000000000004">
      <c r="D761" s="2"/>
      <c r="E761" s="2"/>
    </row>
    <row r="762" spans="4:5" ht="14.25" customHeight="1" x14ac:dyDescent="0.55000000000000004">
      <c r="D762" s="2"/>
      <c r="E762" s="2"/>
    </row>
    <row r="763" spans="4:5" ht="14.25" customHeight="1" x14ac:dyDescent="0.55000000000000004">
      <c r="D763" s="2"/>
      <c r="E763" s="2"/>
    </row>
    <row r="764" spans="4:5" ht="14.25" customHeight="1" x14ac:dyDescent="0.55000000000000004">
      <c r="D764" s="2"/>
      <c r="E764" s="2"/>
    </row>
    <row r="765" spans="4:5" ht="14.25" customHeight="1" x14ac:dyDescent="0.55000000000000004">
      <c r="D765" s="2"/>
      <c r="E765" s="2"/>
    </row>
    <row r="766" spans="4:5" ht="14.25" customHeight="1" x14ac:dyDescent="0.55000000000000004">
      <c r="D766" s="2"/>
      <c r="E766" s="2"/>
    </row>
    <row r="767" spans="4:5" ht="14.25" customHeight="1" x14ac:dyDescent="0.55000000000000004">
      <c r="D767" s="2"/>
      <c r="E767" s="2"/>
    </row>
    <row r="768" spans="4:5" ht="14.25" customHeight="1" x14ac:dyDescent="0.55000000000000004">
      <c r="D768" s="2"/>
      <c r="E768" s="2"/>
    </row>
    <row r="769" spans="4:5" ht="14.25" customHeight="1" x14ac:dyDescent="0.55000000000000004">
      <c r="D769" s="2"/>
      <c r="E769" s="2"/>
    </row>
    <row r="770" spans="4:5" ht="14.25" customHeight="1" x14ac:dyDescent="0.55000000000000004">
      <c r="D770" s="2"/>
      <c r="E770" s="2"/>
    </row>
    <row r="771" spans="4:5" ht="14.25" customHeight="1" x14ac:dyDescent="0.55000000000000004">
      <c r="D771" s="2"/>
      <c r="E771" s="2"/>
    </row>
    <row r="772" spans="4:5" ht="14.25" customHeight="1" x14ac:dyDescent="0.55000000000000004">
      <c r="D772" s="2"/>
      <c r="E772" s="2"/>
    </row>
    <row r="773" spans="4:5" ht="14.25" customHeight="1" x14ac:dyDescent="0.55000000000000004">
      <c r="D773" s="2"/>
      <c r="E773" s="2"/>
    </row>
    <row r="774" spans="4:5" ht="14.25" customHeight="1" x14ac:dyDescent="0.55000000000000004">
      <c r="D774" s="2"/>
      <c r="E774" s="2"/>
    </row>
    <row r="775" spans="4:5" ht="14.25" customHeight="1" x14ac:dyDescent="0.55000000000000004">
      <c r="D775" s="2"/>
      <c r="E775" s="2"/>
    </row>
    <row r="776" spans="4:5" ht="14.25" customHeight="1" x14ac:dyDescent="0.55000000000000004">
      <c r="D776" s="2"/>
      <c r="E776" s="2"/>
    </row>
    <row r="777" spans="4:5" ht="14.25" customHeight="1" x14ac:dyDescent="0.55000000000000004">
      <c r="D777" s="2"/>
      <c r="E777" s="2"/>
    </row>
    <row r="778" spans="4:5" ht="14.25" customHeight="1" x14ac:dyDescent="0.55000000000000004">
      <c r="D778" s="2"/>
      <c r="E778" s="2"/>
    </row>
    <row r="779" spans="4:5" ht="14.25" customHeight="1" x14ac:dyDescent="0.55000000000000004">
      <c r="D779" s="2"/>
      <c r="E779" s="2"/>
    </row>
    <row r="780" spans="4:5" ht="14.25" customHeight="1" x14ac:dyDescent="0.55000000000000004">
      <c r="D780" s="2"/>
      <c r="E780" s="2"/>
    </row>
    <row r="781" spans="4:5" ht="14.25" customHeight="1" x14ac:dyDescent="0.55000000000000004">
      <c r="D781" s="2"/>
      <c r="E781" s="2"/>
    </row>
    <row r="782" spans="4:5" ht="14.25" customHeight="1" x14ac:dyDescent="0.55000000000000004">
      <c r="D782" s="2"/>
      <c r="E782" s="2"/>
    </row>
    <row r="783" spans="4:5" ht="14.25" customHeight="1" x14ac:dyDescent="0.55000000000000004">
      <c r="D783" s="2"/>
      <c r="E783" s="2"/>
    </row>
    <row r="784" spans="4:5" ht="14.25" customHeight="1" x14ac:dyDescent="0.55000000000000004">
      <c r="D784" s="2"/>
      <c r="E784" s="2"/>
    </row>
    <row r="785" spans="4:5" ht="14.25" customHeight="1" x14ac:dyDescent="0.55000000000000004">
      <c r="D785" s="2"/>
      <c r="E785" s="2"/>
    </row>
    <row r="786" spans="4:5" ht="14.25" customHeight="1" x14ac:dyDescent="0.55000000000000004">
      <c r="D786" s="2"/>
      <c r="E786" s="2"/>
    </row>
    <row r="787" spans="4:5" ht="14.25" customHeight="1" x14ac:dyDescent="0.55000000000000004">
      <c r="D787" s="2"/>
      <c r="E787" s="2"/>
    </row>
    <row r="788" spans="4:5" ht="14.25" customHeight="1" x14ac:dyDescent="0.55000000000000004">
      <c r="D788" s="2"/>
      <c r="E788" s="2"/>
    </row>
    <row r="789" spans="4:5" ht="14.25" customHeight="1" x14ac:dyDescent="0.55000000000000004">
      <c r="D789" s="2"/>
      <c r="E789" s="2"/>
    </row>
    <row r="790" spans="4:5" ht="14.25" customHeight="1" x14ac:dyDescent="0.55000000000000004">
      <c r="D790" s="2"/>
      <c r="E790" s="2"/>
    </row>
    <row r="791" spans="4:5" ht="14.25" customHeight="1" x14ac:dyDescent="0.55000000000000004">
      <c r="D791" s="2"/>
      <c r="E791" s="2"/>
    </row>
    <row r="792" spans="4:5" ht="14.25" customHeight="1" x14ac:dyDescent="0.55000000000000004">
      <c r="D792" s="2"/>
      <c r="E792" s="2"/>
    </row>
    <row r="793" spans="4:5" ht="14.25" customHeight="1" x14ac:dyDescent="0.55000000000000004">
      <c r="D793" s="2"/>
      <c r="E793" s="2"/>
    </row>
    <row r="794" spans="4:5" ht="14.25" customHeight="1" x14ac:dyDescent="0.55000000000000004">
      <c r="D794" s="2"/>
      <c r="E794" s="2"/>
    </row>
    <row r="795" spans="4:5" ht="14.25" customHeight="1" x14ac:dyDescent="0.55000000000000004">
      <c r="D795" s="2"/>
      <c r="E795" s="2"/>
    </row>
    <row r="796" spans="4:5" ht="14.25" customHeight="1" x14ac:dyDescent="0.55000000000000004">
      <c r="D796" s="2"/>
      <c r="E796" s="2"/>
    </row>
    <row r="797" spans="4:5" ht="14.25" customHeight="1" x14ac:dyDescent="0.55000000000000004">
      <c r="D797" s="2"/>
      <c r="E797" s="2"/>
    </row>
    <row r="798" spans="4:5" ht="14.25" customHeight="1" x14ac:dyDescent="0.55000000000000004">
      <c r="D798" s="2"/>
      <c r="E798" s="2"/>
    </row>
    <row r="799" spans="4:5" ht="14.25" customHeight="1" x14ac:dyDescent="0.55000000000000004">
      <c r="D799" s="2"/>
      <c r="E799" s="2"/>
    </row>
    <row r="800" spans="4:5" ht="14.25" customHeight="1" x14ac:dyDescent="0.55000000000000004">
      <c r="D800" s="2"/>
      <c r="E800" s="2"/>
    </row>
    <row r="801" spans="4:5" ht="14.25" customHeight="1" x14ac:dyDescent="0.55000000000000004">
      <c r="D801" s="2"/>
      <c r="E801" s="2"/>
    </row>
    <row r="802" spans="4:5" ht="14.25" customHeight="1" x14ac:dyDescent="0.55000000000000004">
      <c r="D802" s="2"/>
      <c r="E802" s="2"/>
    </row>
    <row r="803" spans="4:5" ht="14.25" customHeight="1" x14ac:dyDescent="0.55000000000000004">
      <c r="D803" s="2"/>
      <c r="E803" s="2"/>
    </row>
    <row r="804" spans="4:5" ht="14.25" customHeight="1" x14ac:dyDescent="0.55000000000000004">
      <c r="D804" s="2"/>
      <c r="E804" s="2"/>
    </row>
    <row r="805" spans="4:5" ht="14.25" customHeight="1" x14ac:dyDescent="0.55000000000000004">
      <c r="D805" s="2"/>
      <c r="E805" s="2"/>
    </row>
    <row r="806" spans="4:5" ht="14.25" customHeight="1" x14ac:dyDescent="0.55000000000000004">
      <c r="D806" s="2"/>
      <c r="E806" s="2"/>
    </row>
    <row r="807" spans="4:5" ht="14.25" customHeight="1" x14ac:dyDescent="0.55000000000000004">
      <c r="D807" s="2"/>
      <c r="E807" s="2"/>
    </row>
    <row r="808" spans="4:5" ht="14.25" customHeight="1" x14ac:dyDescent="0.55000000000000004">
      <c r="D808" s="2"/>
      <c r="E808" s="2"/>
    </row>
    <row r="809" spans="4:5" ht="14.25" customHeight="1" x14ac:dyDescent="0.55000000000000004">
      <c r="D809" s="2"/>
      <c r="E809" s="2"/>
    </row>
    <row r="810" spans="4:5" ht="14.25" customHeight="1" x14ac:dyDescent="0.55000000000000004">
      <c r="D810" s="2"/>
      <c r="E810" s="2"/>
    </row>
    <row r="811" spans="4:5" ht="14.25" customHeight="1" x14ac:dyDescent="0.55000000000000004">
      <c r="D811" s="2"/>
      <c r="E811" s="2"/>
    </row>
    <row r="812" spans="4:5" ht="14.25" customHeight="1" x14ac:dyDescent="0.55000000000000004">
      <c r="D812" s="2"/>
      <c r="E812" s="2"/>
    </row>
    <row r="813" spans="4:5" ht="14.25" customHeight="1" x14ac:dyDescent="0.55000000000000004">
      <c r="D813" s="2"/>
      <c r="E813" s="2"/>
    </row>
    <row r="814" spans="4:5" ht="14.25" customHeight="1" x14ac:dyDescent="0.55000000000000004">
      <c r="D814" s="2"/>
      <c r="E814" s="2"/>
    </row>
    <row r="815" spans="4:5" ht="14.25" customHeight="1" x14ac:dyDescent="0.55000000000000004">
      <c r="D815" s="2"/>
      <c r="E815" s="2"/>
    </row>
    <row r="816" spans="4:5" ht="14.25" customHeight="1" x14ac:dyDescent="0.55000000000000004">
      <c r="D816" s="2"/>
      <c r="E816" s="2"/>
    </row>
    <row r="817" spans="4:5" ht="14.25" customHeight="1" x14ac:dyDescent="0.55000000000000004">
      <c r="D817" s="2"/>
      <c r="E817" s="2"/>
    </row>
    <row r="818" spans="4:5" ht="14.25" customHeight="1" x14ac:dyDescent="0.55000000000000004">
      <c r="D818" s="2"/>
      <c r="E818" s="2"/>
    </row>
    <row r="819" spans="4:5" ht="14.25" customHeight="1" x14ac:dyDescent="0.55000000000000004">
      <c r="D819" s="2"/>
      <c r="E819" s="2"/>
    </row>
    <row r="820" spans="4:5" ht="14.25" customHeight="1" x14ac:dyDescent="0.55000000000000004">
      <c r="D820" s="2"/>
      <c r="E820" s="2"/>
    </row>
    <row r="821" spans="4:5" ht="14.25" customHeight="1" x14ac:dyDescent="0.55000000000000004">
      <c r="D821" s="2"/>
      <c r="E821" s="2"/>
    </row>
    <row r="822" spans="4:5" ht="14.25" customHeight="1" x14ac:dyDescent="0.55000000000000004">
      <c r="D822" s="2"/>
      <c r="E822" s="2"/>
    </row>
    <row r="823" spans="4:5" ht="14.25" customHeight="1" x14ac:dyDescent="0.55000000000000004">
      <c r="D823" s="2"/>
      <c r="E823" s="2"/>
    </row>
    <row r="824" spans="4:5" ht="14.25" customHeight="1" x14ac:dyDescent="0.55000000000000004">
      <c r="D824" s="2"/>
      <c r="E824" s="2"/>
    </row>
    <row r="825" spans="4:5" ht="14.25" customHeight="1" x14ac:dyDescent="0.55000000000000004">
      <c r="D825" s="2"/>
      <c r="E825" s="2"/>
    </row>
    <row r="826" spans="4:5" ht="14.25" customHeight="1" x14ac:dyDescent="0.55000000000000004">
      <c r="D826" s="2"/>
      <c r="E826" s="2"/>
    </row>
    <row r="827" spans="4:5" ht="14.25" customHeight="1" x14ac:dyDescent="0.55000000000000004">
      <c r="D827" s="2"/>
      <c r="E827" s="2"/>
    </row>
    <row r="828" spans="4:5" ht="14.25" customHeight="1" x14ac:dyDescent="0.55000000000000004">
      <c r="D828" s="2"/>
      <c r="E828" s="2"/>
    </row>
    <row r="829" spans="4:5" ht="14.25" customHeight="1" x14ac:dyDescent="0.55000000000000004">
      <c r="D829" s="2"/>
      <c r="E829" s="2"/>
    </row>
    <row r="830" spans="4:5" ht="14.25" customHeight="1" x14ac:dyDescent="0.55000000000000004">
      <c r="D830" s="2"/>
      <c r="E830" s="2"/>
    </row>
    <row r="831" spans="4:5" ht="14.25" customHeight="1" x14ac:dyDescent="0.55000000000000004">
      <c r="D831" s="2"/>
      <c r="E831" s="2"/>
    </row>
    <row r="832" spans="4:5" ht="14.25" customHeight="1" x14ac:dyDescent="0.55000000000000004">
      <c r="D832" s="2"/>
      <c r="E832" s="2"/>
    </row>
    <row r="833" spans="4:5" ht="14.25" customHeight="1" x14ac:dyDescent="0.55000000000000004">
      <c r="D833" s="2"/>
      <c r="E833" s="2"/>
    </row>
    <row r="834" spans="4:5" ht="14.25" customHeight="1" x14ac:dyDescent="0.55000000000000004">
      <c r="D834" s="2"/>
      <c r="E834" s="2"/>
    </row>
    <row r="835" spans="4:5" ht="14.25" customHeight="1" x14ac:dyDescent="0.55000000000000004">
      <c r="D835" s="2"/>
      <c r="E835" s="2"/>
    </row>
    <row r="836" spans="4:5" ht="14.25" customHeight="1" x14ac:dyDescent="0.55000000000000004">
      <c r="D836" s="2"/>
      <c r="E836" s="2"/>
    </row>
    <row r="837" spans="4:5" ht="14.25" customHeight="1" x14ac:dyDescent="0.55000000000000004">
      <c r="D837" s="2"/>
      <c r="E837" s="2"/>
    </row>
    <row r="838" spans="4:5" ht="14.25" customHeight="1" x14ac:dyDescent="0.55000000000000004">
      <c r="D838" s="2"/>
      <c r="E838" s="2"/>
    </row>
    <row r="839" spans="4:5" ht="14.25" customHeight="1" x14ac:dyDescent="0.55000000000000004">
      <c r="D839" s="2"/>
      <c r="E839" s="2"/>
    </row>
    <row r="840" spans="4:5" ht="14.25" customHeight="1" x14ac:dyDescent="0.55000000000000004">
      <c r="D840" s="2"/>
      <c r="E840" s="2"/>
    </row>
    <row r="841" spans="4:5" ht="14.25" customHeight="1" x14ac:dyDescent="0.55000000000000004">
      <c r="D841" s="2"/>
      <c r="E841" s="2"/>
    </row>
    <row r="842" spans="4:5" ht="14.25" customHeight="1" x14ac:dyDescent="0.55000000000000004">
      <c r="D842" s="2"/>
      <c r="E842" s="2"/>
    </row>
    <row r="843" spans="4:5" ht="14.25" customHeight="1" x14ac:dyDescent="0.55000000000000004">
      <c r="D843" s="2"/>
      <c r="E843" s="2"/>
    </row>
    <row r="844" spans="4:5" ht="14.25" customHeight="1" x14ac:dyDescent="0.55000000000000004">
      <c r="D844" s="2"/>
      <c r="E844" s="2"/>
    </row>
    <row r="845" spans="4:5" ht="14.25" customHeight="1" x14ac:dyDescent="0.55000000000000004">
      <c r="D845" s="2"/>
      <c r="E845" s="2"/>
    </row>
    <row r="846" spans="4:5" ht="14.25" customHeight="1" x14ac:dyDescent="0.55000000000000004">
      <c r="D846" s="2"/>
      <c r="E846" s="2"/>
    </row>
    <row r="847" spans="4:5" ht="14.25" customHeight="1" x14ac:dyDescent="0.55000000000000004">
      <c r="D847" s="2"/>
      <c r="E847" s="2"/>
    </row>
    <row r="848" spans="4:5" ht="14.25" customHeight="1" x14ac:dyDescent="0.55000000000000004">
      <c r="D848" s="2"/>
      <c r="E848" s="2"/>
    </row>
    <row r="849" spans="4:5" ht="14.25" customHeight="1" x14ac:dyDescent="0.55000000000000004">
      <c r="D849" s="2"/>
      <c r="E849" s="2"/>
    </row>
    <row r="850" spans="4:5" ht="14.25" customHeight="1" x14ac:dyDescent="0.55000000000000004">
      <c r="D850" s="2"/>
      <c r="E850" s="2"/>
    </row>
    <row r="851" spans="4:5" ht="14.25" customHeight="1" x14ac:dyDescent="0.55000000000000004">
      <c r="D851" s="2"/>
      <c r="E851" s="2"/>
    </row>
    <row r="852" spans="4:5" ht="14.25" customHeight="1" x14ac:dyDescent="0.55000000000000004">
      <c r="D852" s="2"/>
      <c r="E852" s="2"/>
    </row>
    <row r="853" spans="4:5" ht="14.25" customHeight="1" x14ac:dyDescent="0.55000000000000004">
      <c r="D853" s="2"/>
      <c r="E853" s="2"/>
    </row>
    <row r="854" spans="4:5" ht="14.25" customHeight="1" x14ac:dyDescent="0.55000000000000004">
      <c r="D854" s="2"/>
      <c r="E854" s="2"/>
    </row>
    <row r="855" spans="4:5" ht="14.25" customHeight="1" x14ac:dyDescent="0.55000000000000004">
      <c r="D855" s="2"/>
      <c r="E855" s="2"/>
    </row>
    <row r="856" spans="4:5" ht="14.25" customHeight="1" x14ac:dyDescent="0.55000000000000004">
      <c r="D856" s="2"/>
      <c r="E856" s="2"/>
    </row>
    <row r="857" spans="4:5" ht="14.25" customHeight="1" x14ac:dyDescent="0.55000000000000004">
      <c r="D857" s="2"/>
      <c r="E857" s="2"/>
    </row>
    <row r="858" spans="4:5" ht="14.25" customHeight="1" x14ac:dyDescent="0.55000000000000004">
      <c r="D858" s="2"/>
      <c r="E858" s="2"/>
    </row>
    <row r="859" spans="4:5" ht="14.25" customHeight="1" x14ac:dyDescent="0.55000000000000004">
      <c r="D859" s="2"/>
      <c r="E859" s="2"/>
    </row>
    <row r="860" spans="4:5" ht="14.25" customHeight="1" x14ac:dyDescent="0.55000000000000004">
      <c r="D860" s="2"/>
      <c r="E860" s="2"/>
    </row>
    <row r="861" spans="4:5" ht="14.25" customHeight="1" x14ac:dyDescent="0.55000000000000004">
      <c r="D861" s="2"/>
      <c r="E861" s="2"/>
    </row>
    <row r="862" spans="4:5" ht="14.25" customHeight="1" x14ac:dyDescent="0.55000000000000004">
      <c r="D862" s="2"/>
      <c r="E862" s="2"/>
    </row>
    <row r="863" spans="4:5" ht="14.25" customHeight="1" x14ac:dyDescent="0.55000000000000004">
      <c r="D863" s="2"/>
      <c r="E863" s="2"/>
    </row>
    <row r="864" spans="4:5" ht="14.25" customHeight="1" x14ac:dyDescent="0.55000000000000004">
      <c r="D864" s="2"/>
      <c r="E864" s="2"/>
    </row>
    <row r="865" spans="4:5" ht="14.25" customHeight="1" x14ac:dyDescent="0.55000000000000004">
      <c r="D865" s="2"/>
      <c r="E865" s="2"/>
    </row>
    <row r="866" spans="4:5" ht="14.25" customHeight="1" x14ac:dyDescent="0.55000000000000004">
      <c r="D866" s="2"/>
      <c r="E866" s="2"/>
    </row>
    <row r="867" spans="4:5" ht="14.25" customHeight="1" x14ac:dyDescent="0.55000000000000004">
      <c r="D867" s="2"/>
      <c r="E867" s="2"/>
    </row>
    <row r="868" spans="4:5" ht="14.25" customHeight="1" x14ac:dyDescent="0.55000000000000004">
      <c r="D868" s="2"/>
      <c r="E868" s="2"/>
    </row>
    <row r="869" spans="4:5" ht="14.25" customHeight="1" x14ac:dyDescent="0.55000000000000004">
      <c r="D869" s="2"/>
      <c r="E869" s="2"/>
    </row>
    <row r="870" spans="4:5" ht="14.25" customHeight="1" x14ac:dyDescent="0.55000000000000004">
      <c r="D870" s="2"/>
      <c r="E870" s="2"/>
    </row>
    <row r="871" spans="4:5" ht="14.25" customHeight="1" x14ac:dyDescent="0.55000000000000004">
      <c r="D871" s="2"/>
      <c r="E871" s="2"/>
    </row>
    <row r="872" spans="4:5" ht="14.25" customHeight="1" x14ac:dyDescent="0.55000000000000004">
      <c r="D872" s="2"/>
      <c r="E872" s="2"/>
    </row>
    <row r="873" spans="4:5" ht="14.25" customHeight="1" x14ac:dyDescent="0.55000000000000004">
      <c r="D873" s="2"/>
      <c r="E873" s="2"/>
    </row>
    <row r="874" spans="4:5" ht="14.25" customHeight="1" x14ac:dyDescent="0.55000000000000004">
      <c r="D874" s="2"/>
      <c r="E874" s="2"/>
    </row>
    <row r="875" spans="4:5" ht="14.25" customHeight="1" x14ac:dyDescent="0.55000000000000004">
      <c r="D875" s="2"/>
      <c r="E875" s="2"/>
    </row>
    <row r="876" spans="4:5" ht="14.25" customHeight="1" x14ac:dyDescent="0.55000000000000004">
      <c r="D876" s="2"/>
      <c r="E876" s="2"/>
    </row>
    <row r="877" spans="4:5" ht="14.25" customHeight="1" x14ac:dyDescent="0.55000000000000004">
      <c r="D877" s="2"/>
      <c r="E877" s="2"/>
    </row>
    <row r="878" spans="4:5" ht="14.25" customHeight="1" x14ac:dyDescent="0.55000000000000004">
      <c r="D878" s="2"/>
      <c r="E878" s="2"/>
    </row>
    <row r="879" spans="4:5" ht="14.25" customHeight="1" x14ac:dyDescent="0.55000000000000004">
      <c r="D879" s="2"/>
      <c r="E879" s="2"/>
    </row>
    <row r="880" spans="4:5" ht="14.25" customHeight="1" x14ac:dyDescent="0.55000000000000004">
      <c r="D880" s="2"/>
      <c r="E880" s="2"/>
    </row>
    <row r="881" spans="4:5" ht="14.25" customHeight="1" x14ac:dyDescent="0.55000000000000004">
      <c r="D881" s="2"/>
      <c r="E881" s="2"/>
    </row>
    <row r="882" spans="4:5" ht="14.25" customHeight="1" x14ac:dyDescent="0.55000000000000004">
      <c r="D882" s="2"/>
      <c r="E882" s="2"/>
    </row>
    <row r="883" spans="4:5" ht="14.25" customHeight="1" x14ac:dyDescent="0.55000000000000004">
      <c r="D883" s="2"/>
      <c r="E883" s="2"/>
    </row>
    <row r="884" spans="4:5" ht="14.25" customHeight="1" x14ac:dyDescent="0.55000000000000004">
      <c r="D884" s="2"/>
      <c r="E884" s="2"/>
    </row>
    <row r="885" spans="4:5" ht="14.25" customHeight="1" x14ac:dyDescent="0.55000000000000004">
      <c r="D885" s="2"/>
      <c r="E885" s="2"/>
    </row>
    <row r="886" spans="4:5" ht="14.25" customHeight="1" x14ac:dyDescent="0.55000000000000004">
      <c r="D886" s="2"/>
      <c r="E886" s="2"/>
    </row>
    <row r="887" spans="4:5" ht="14.25" customHeight="1" x14ac:dyDescent="0.55000000000000004">
      <c r="D887" s="2"/>
      <c r="E887" s="2"/>
    </row>
    <row r="888" spans="4:5" ht="14.25" customHeight="1" x14ac:dyDescent="0.55000000000000004">
      <c r="D888" s="2"/>
      <c r="E888" s="2"/>
    </row>
    <row r="889" spans="4:5" ht="14.25" customHeight="1" x14ac:dyDescent="0.55000000000000004">
      <c r="D889" s="2"/>
      <c r="E889" s="2"/>
    </row>
    <row r="890" spans="4:5" ht="14.25" customHeight="1" x14ac:dyDescent="0.55000000000000004">
      <c r="D890" s="2"/>
      <c r="E890" s="2"/>
    </row>
    <row r="891" spans="4:5" ht="14.25" customHeight="1" x14ac:dyDescent="0.55000000000000004">
      <c r="D891" s="2"/>
      <c r="E891" s="2"/>
    </row>
    <row r="892" spans="4:5" ht="14.25" customHeight="1" x14ac:dyDescent="0.55000000000000004">
      <c r="D892" s="2"/>
      <c r="E892" s="2"/>
    </row>
    <row r="893" spans="4:5" ht="14.25" customHeight="1" x14ac:dyDescent="0.55000000000000004">
      <c r="D893" s="2"/>
      <c r="E893" s="2"/>
    </row>
    <row r="894" spans="4:5" ht="14.25" customHeight="1" x14ac:dyDescent="0.55000000000000004">
      <c r="D894" s="2"/>
      <c r="E894" s="2"/>
    </row>
    <row r="895" spans="4:5" ht="14.25" customHeight="1" x14ac:dyDescent="0.55000000000000004">
      <c r="D895" s="2"/>
      <c r="E895" s="2"/>
    </row>
    <row r="896" spans="4:5" ht="14.25" customHeight="1" x14ac:dyDescent="0.55000000000000004">
      <c r="D896" s="2"/>
      <c r="E896" s="2"/>
    </row>
    <row r="897" spans="4:5" ht="14.25" customHeight="1" x14ac:dyDescent="0.55000000000000004">
      <c r="D897" s="2"/>
      <c r="E897" s="2"/>
    </row>
    <row r="898" spans="4:5" ht="14.25" customHeight="1" x14ac:dyDescent="0.55000000000000004">
      <c r="D898" s="2"/>
      <c r="E898" s="2"/>
    </row>
    <row r="899" spans="4:5" ht="14.25" customHeight="1" x14ac:dyDescent="0.55000000000000004">
      <c r="D899" s="2"/>
      <c r="E899" s="2"/>
    </row>
    <row r="900" spans="4:5" ht="14.25" customHeight="1" x14ac:dyDescent="0.55000000000000004">
      <c r="D900" s="2"/>
      <c r="E900" s="2"/>
    </row>
    <row r="901" spans="4:5" ht="14.25" customHeight="1" x14ac:dyDescent="0.55000000000000004">
      <c r="D901" s="2"/>
      <c r="E901" s="2"/>
    </row>
    <row r="902" spans="4:5" ht="14.25" customHeight="1" x14ac:dyDescent="0.55000000000000004">
      <c r="D902" s="2"/>
      <c r="E902" s="2"/>
    </row>
    <row r="903" spans="4:5" ht="14.25" customHeight="1" x14ac:dyDescent="0.55000000000000004">
      <c r="D903" s="2"/>
      <c r="E903" s="2"/>
    </row>
    <row r="904" spans="4:5" ht="14.25" customHeight="1" x14ac:dyDescent="0.55000000000000004">
      <c r="D904" s="2"/>
      <c r="E904" s="2"/>
    </row>
    <row r="905" spans="4:5" ht="14.25" customHeight="1" x14ac:dyDescent="0.55000000000000004">
      <c r="D905" s="2"/>
      <c r="E905" s="2"/>
    </row>
    <row r="906" spans="4:5" ht="14.25" customHeight="1" x14ac:dyDescent="0.55000000000000004">
      <c r="D906" s="2"/>
      <c r="E906" s="2"/>
    </row>
    <row r="907" spans="4:5" ht="14.25" customHeight="1" x14ac:dyDescent="0.55000000000000004">
      <c r="D907" s="2"/>
      <c r="E907" s="2"/>
    </row>
    <row r="908" spans="4:5" ht="14.25" customHeight="1" x14ac:dyDescent="0.55000000000000004">
      <c r="D908" s="2"/>
      <c r="E908" s="2"/>
    </row>
    <row r="909" spans="4:5" ht="14.25" customHeight="1" x14ac:dyDescent="0.55000000000000004">
      <c r="D909" s="2"/>
      <c r="E909" s="2"/>
    </row>
    <row r="910" spans="4:5" ht="14.25" customHeight="1" x14ac:dyDescent="0.55000000000000004">
      <c r="D910" s="2"/>
      <c r="E910" s="2"/>
    </row>
    <row r="911" spans="4:5" ht="14.25" customHeight="1" x14ac:dyDescent="0.55000000000000004">
      <c r="D911" s="2"/>
      <c r="E911" s="2"/>
    </row>
    <row r="912" spans="4:5" ht="14.25" customHeight="1" x14ac:dyDescent="0.55000000000000004">
      <c r="D912" s="2"/>
      <c r="E912" s="2"/>
    </row>
    <row r="913" spans="4:5" ht="14.25" customHeight="1" x14ac:dyDescent="0.55000000000000004">
      <c r="D913" s="2"/>
      <c r="E913" s="2"/>
    </row>
    <row r="914" spans="4:5" ht="14.25" customHeight="1" x14ac:dyDescent="0.55000000000000004">
      <c r="D914" s="2"/>
      <c r="E914" s="2"/>
    </row>
    <row r="915" spans="4:5" ht="14.25" customHeight="1" x14ac:dyDescent="0.55000000000000004">
      <c r="D915" s="2"/>
      <c r="E915" s="2"/>
    </row>
    <row r="916" spans="4:5" ht="14.25" customHeight="1" x14ac:dyDescent="0.55000000000000004">
      <c r="D916" s="2"/>
      <c r="E916" s="2"/>
    </row>
    <row r="917" spans="4:5" ht="14.25" customHeight="1" x14ac:dyDescent="0.55000000000000004">
      <c r="D917" s="2"/>
      <c r="E917" s="2"/>
    </row>
    <row r="918" spans="4:5" ht="14.25" customHeight="1" x14ac:dyDescent="0.55000000000000004">
      <c r="D918" s="2"/>
      <c r="E918" s="2"/>
    </row>
    <row r="919" spans="4:5" ht="14.25" customHeight="1" x14ac:dyDescent="0.55000000000000004">
      <c r="D919" s="2"/>
      <c r="E919" s="2"/>
    </row>
    <row r="920" spans="4:5" ht="14.25" customHeight="1" x14ac:dyDescent="0.55000000000000004">
      <c r="D920" s="2"/>
      <c r="E920" s="2"/>
    </row>
    <row r="921" spans="4:5" ht="14.25" customHeight="1" x14ac:dyDescent="0.55000000000000004">
      <c r="D921" s="2"/>
      <c r="E921" s="2"/>
    </row>
    <row r="922" spans="4:5" ht="14.25" customHeight="1" x14ac:dyDescent="0.55000000000000004">
      <c r="D922" s="2"/>
      <c r="E922" s="2"/>
    </row>
    <row r="923" spans="4:5" ht="14.25" customHeight="1" x14ac:dyDescent="0.55000000000000004">
      <c r="D923" s="2"/>
      <c r="E923" s="2"/>
    </row>
    <row r="924" spans="4:5" ht="14.25" customHeight="1" x14ac:dyDescent="0.55000000000000004">
      <c r="D924" s="2"/>
      <c r="E924" s="2"/>
    </row>
    <row r="925" spans="4:5" ht="14.25" customHeight="1" x14ac:dyDescent="0.55000000000000004">
      <c r="D925" s="2"/>
      <c r="E925" s="2"/>
    </row>
    <row r="926" spans="4:5" ht="14.25" customHeight="1" x14ac:dyDescent="0.55000000000000004">
      <c r="D926" s="2"/>
      <c r="E926" s="2"/>
    </row>
    <row r="927" spans="4:5" ht="14.25" customHeight="1" x14ac:dyDescent="0.55000000000000004">
      <c r="D927" s="2"/>
      <c r="E927" s="2"/>
    </row>
    <row r="928" spans="4:5" ht="14.25" customHeight="1" x14ac:dyDescent="0.55000000000000004">
      <c r="D928" s="2"/>
      <c r="E928" s="2"/>
    </row>
    <row r="929" spans="4:5" ht="14.25" customHeight="1" x14ac:dyDescent="0.55000000000000004">
      <c r="D929" s="2"/>
      <c r="E929" s="2"/>
    </row>
    <row r="930" spans="4:5" ht="14.25" customHeight="1" x14ac:dyDescent="0.55000000000000004">
      <c r="D930" s="2"/>
      <c r="E930" s="2"/>
    </row>
    <row r="931" spans="4:5" ht="14.25" customHeight="1" x14ac:dyDescent="0.55000000000000004">
      <c r="D931" s="2"/>
      <c r="E931" s="2"/>
    </row>
    <row r="932" spans="4:5" ht="14.25" customHeight="1" x14ac:dyDescent="0.55000000000000004">
      <c r="D932" s="2"/>
      <c r="E932" s="2"/>
    </row>
    <row r="933" spans="4:5" ht="14.25" customHeight="1" x14ac:dyDescent="0.55000000000000004">
      <c r="D933" s="2"/>
      <c r="E933" s="2"/>
    </row>
    <row r="934" spans="4:5" ht="14.25" customHeight="1" x14ac:dyDescent="0.55000000000000004">
      <c r="D934" s="2"/>
      <c r="E934" s="2"/>
    </row>
    <row r="935" spans="4:5" ht="14.25" customHeight="1" x14ac:dyDescent="0.55000000000000004">
      <c r="D935" s="2"/>
      <c r="E935" s="2"/>
    </row>
    <row r="936" spans="4:5" ht="14.25" customHeight="1" x14ac:dyDescent="0.55000000000000004">
      <c r="D936" s="2"/>
      <c r="E936" s="2"/>
    </row>
    <row r="937" spans="4:5" ht="14.25" customHeight="1" x14ac:dyDescent="0.55000000000000004">
      <c r="D937" s="2"/>
      <c r="E937" s="2"/>
    </row>
    <row r="938" spans="4:5" ht="14.25" customHeight="1" x14ac:dyDescent="0.55000000000000004">
      <c r="D938" s="2"/>
      <c r="E938" s="2"/>
    </row>
    <row r="939" spans="4:5" ht="14.25" customHeight="1" x14ac:dyDescent="0.55000000000000004">
      <c r="D939" s="2"/>
      <c r="E939" s="2"/>
    </row>
    <row r="940" spans="4:5" ht="14.25" customHeight="1" x14ac:dyDescent="0.55000000000000004">
      <c r="D940" s="2"/>
      <c r="E940" s="2"/>
    </row>
    <row r="941" spans="4:5" ht="14.25" customHeight="1" x14ac:dyDescent="0.55000000000000004">
      <c r="D941" s="2"/>
      <c r="E941" s="2"/>
    </row>
    <row r="942" spans="4:5" ht="14.25" customHeight="1" x14ac:dyDescent="0.55000000000000004">
      <c r="D942" s="2"/>
      <c r="E942" s="2"/>
    </row>
    <row r="943" spans="4:5" ht="14.25" customHeight="1" x14ac:dyDescent="0.55000000000000004">
      <c r="D943" s="2"/>
      <c r="E943" s="2"/>
    </row>
    <row r="944" spans="4:5" ht="14.25" customHeight="1" x14ac:dyDescent="0.55000000000000004">
      <c r="D944" s="2"/>
      <c r="E944" s="2"/>
    </row>
    <row r="945" spans="4:5" ht="14.25" customHeight="1" x14ac:dyDescent="0.55000000000000004">
      <c r="D945" s="2"/>
      <c r="E945" s="2"/>
    </row>
    <row r="946" spans="4:5" ht="14.25" customHeight="1" x14ac:dyDescent="0.55000000000000004">
      <c r="D946" s="2"/>
      <c r="E946" s="2"/>
    </row>
    <row r="947" spans="4:5" ht="14.25" customHeight="1" x14ac:dyDescent="0.55000000000000004">
      <c r="D947" s="2"/>
      <c r="E947" s="2"/>
    </row>
    <row r="948" spans="4:5" ht="14.25" customHeight="1" x14ac:dyDescent="0.55000000000000004">
      <c r="D948" s="2"/>
      <c r="E948" s="2"/>
    </row>
    <row r="949" spans="4:5" ht="14.25" customHeight="1" x14ac:dyDescent="0.55000000000000004">
      <c r="D949" s="2"/>
      <c r="E949" s="2"/>
    </row>
    <row r="950" spans="4:5" ht="14.25" customHeight="1" x14ac:dyDescent="0.55000000000000004">
      <c r="D950" s="2"/>
      <c r="E950" s="2"/>
    </row>
    <row r="951" spans="4:5" ht="14.25" customHeight="1" x14ac:dyDescent="0.55000000000000004">
      <c r="D951" s="2"/>
      <c r="E951" s="2"/>
    </row>
    <row r="952" spans="4:5" ht="14.25" customHeight="1" x14ac:dyDescent="0.55000000000000004">
      <c r="D952" s="2"/>
      <c r="E952" s="2"/>
    </row>
    <row r="953" spans="4:5" ht="14.25" customHeight="1" x14ac:dyDescent="0.55000000000000004">
      <c r="D953" s="2"/>
      <c r="E953" s="2"/>
    </row>
    <row r="954" spans="4:5" ht="14.25" customHeight="1" x14ac:dyDescent="0.55000000000000004">
      <c r="D954" s="2"/>
      <c r="E954" s="2"/>
    </row>
    <row r="955" spans="4:5" ht="14.25" customHeight="1" x14ac:dyDescent="0.55000000000000004">
      <c r="D955" s="2"/>
      <c r="E955" s="2"/>
    </row>
    <row r="956" spans="4:5" ht="14.25" customHeight="1" x14ac:dyDescent="0.55000000000000004">
      <c r="D956" s="2"/>
      <c r="E956" s="2"/>
    </row>
    <row r="957" spans="4:5" ht="14.25" customHeight="1" x14ac:dyDescent="0.55000000000000004">
      <c r="D957" s="2"/>
      <c r="E957" s="2"/>
    </row>
    <row r="958" spans="4:5" ht="14.25" customHeight="1" x14ac:dyDescent="0.55000000000000004">
      <c r="D958" s="2"/>
      <c r="E958" s="2"/>
    </row>
    <row r="959" spans="4:5" ht="14.25" customHeight="1" x14ac:dyDescent="0.55000000000000004">
      <c r="D959" s="2"/>
      <c r="E959" s="2"/>
    </row>
    <row r="960" spans="4:5" ht="14.25" customHeight="1" x14ac:dyDescent="0.55000000000000004">
      <c r="D960" s="2"/>
      <c r="E960" s="2"/>
    </row>
    <row r="961" spans="4:5" ht="14.25" customHeight="1" x14ac:dyDescent="0.55000000000000004">
      <c r="D961" s="2"/>
      <c r="E961" s="2"/>
    </row>
    <row r="962" spans="4:5" ht="14.25" customHeight="1" x14ac:dyDescent="0.55000000000000004">
      <c r="D962" s="2"/>
      <c r="E962" s="2"/>
    </row>
    <row r="963" spans="4:5" ht="14.25" customHeight="1" x14ac:dyDescent="0.55000000000000004">
      <c r="D963" s="2"/>
      <c r="E963" s="2"/>
    </row>
    <row r="964" spans="4:5" ht="14.25" customHeight="1" x14ac:dyDescent="0.55000000000000004">
      <c r="D964" s="2"/>
      <c r="E964" s="2"/>
    </row>
    <row r="965" spans="4:5" ht="14.25" customHeight="1" x14ac:dyDescent="0.55000000000000004">
      <c r="D965" s="2"/>
      <c r="E965" s="2"/>
    </row>
    <row r="966" spans="4:5" ht="14.25" customHeight="1" x14ac:dyDescent="0.55000000000000004">
      <c r="D966" s="2"/>
      <c r="E966" s="2"/>
    </row>
    <row r="967" spans="4:5" ht="14.25" customHeight="1" x14ac:dyDescent="0.55000000000000004">
      <c r="D967" s="2"/>
      <c r="E967" s="2"/>
    </row>
    <row r="968" spans="4:5" ht="14.25" customHeight="1" x14ac:dyDescent="0.55000000000000004">
      <c r="D968" s="2"/>
      <c r="E968" s="2"/>
    </row>
    <row r="969" spans="4:5" ht="14.25" customHeight="1" x14ac:dyDescent="0.55000000000000004">
      <c r="D969" s="2"/>
      <c r="E969" s="2"/>
    </row>
    <row r="970" spans="4:5" ht="14.25" customHeight="1" x14ac:dyDescent="0.55000000000000004">
      <c r="D970" s="2"/>
      <c r="E970" s="2"/>
    </row>
    <row r="971" spans="4:5" ht="14.25" customHeight="1" x14ac:dyDescent="0.55000000000000004">
      <c r="D971" s="2"/>
      <c r="E971" s="2"/>
    </row>
    <row r="972" spans="4:5" ht="14.25" customHeight="1" x14ac:dyDescent="0.55000000000000004">
      <c r="D972" s="2"/>
      <c r="E972" s="2"/>
    </row>
    <row r="973" spans="4:5" ht="14.25" customHeight="1" x14ac:dyDescent="0.55000000000000004">
      <c r="D973" s="2"/>
      <c r="E973" s="2"/>
    </row>
    <row r="974" spans="4:5" ht="14.25" customHeight="1" x14ac:dyDescent="0.55000000000000004">
      <c r="D974" s="2"/>
      <c r="E974" s="2"/>
    </row>
    <row r="975" spans="4:5" ht="14.25" customHeight="1" x14ac:dyDescent="0.55000000000000004">
      <c r="D975" s="2"/>
      <c r="E975" s="2"/>
    </row>
    <row r="976" spans="4:5" ht="14.25" customHeight="1" x14ac:dyDescent="0.55000000000000004">
      <c r="D976" s="2"/>
      <c r="E976" s="2"/>
    </row>
    <row r="977" spans="4:5" ht="14.25" customHeight="1" x14ac:dyDescent="0.55000000000000004">
      <c r="D977" s="2"/>
      <c r="E977" s="2"/>
    </row>
    <row r="978" spans="4:5" ht="14.25" customHeight="1" x14ac:dyDescent="0.55000000000000004">
      <c r="D978" s="2"/>
      <c r="E978" s="2"/>
    </row>
    <row r="979" spans="4:5" ht="14.25" customHeight="1" x14ac:dyDescent="0.55000000000000004">
      <c r="D979" s="2"/>
      <c r="E979" s="2"/>
    </row>
    <row r="980" spans="4:5" ht="14.25" customHeight="1" x14ac:dyDescent="0.55000000000000004">
      <c r="D980" s="2"/>
      <c r="E980" s="2"/>
    </row>
    <row r="981" spans="4:5" ht="14.25" customHeight="1" x14ac:dyDescent="0.55000000000000004">
      <c r="D981" s="2"/>
      <c r="E981" s="2"/>
    </row>
    <row r="982" spans="4:5" ht="14.25" customHeight="1" x14ac:dyDescent="0.55000000000000004">
      <c r="D982" s="2"/>
      <c r="E982" s="2"/>
    </row>
    <row r="983" spans="4:5" ht="14.25" customHeight="1" x14ac:dyDescent="0.55000000000000004">
      <c r="D983" s="2"/>
      <c r="E983" s="2"/>
    </row>
    <row r="984" spans="4:5" ht="14.25" customHeight="1" x14ac:dyDescent="0.55000000000000004">
      <c r="D984" s="2"/>
      <c r="E984" s="2"/>
    </row>
    <row r="985" spans="4:5" ht="14.25" customHeight="1" x14ac:dyDescent="0.55000000000000004">
      <c r="D985" s="2"/>
      <c r="E985" s="2"/>
    </row>
    <row r="986" spans="4:5" ht="14.25" customHeight="1" x14ac:dyDescent="0.55000000000000004">
      <c r="D986" s="2"/>
      <c r="E986" s="2"/>
    </row>
    <row r="987" spans="4:5" ht="14.25" customHeight="1" x14ac:dyDescent="0.55000000000000004">
      <c r="D987" s="2"/>
      <c r="E987" s="2"/>
    </row>
    <row r="988" spans="4:5" ht="14.25" customHeight="1" x14ac:dyDescent="0.55000000000000004">
      <c r="D988" s="2"/>
      <c r="E988" s="2"/>
    </row>
    <row r="989" spans="4:5" ht="14.25" customHeight="1" x14ac:dyDescent="0.55000000000000004">
      <c r="D989" s="2"/>
      <c r="E989" s="2"/>
    </row>
    <row r="990" spans="4:5" ht="14.25" customHeight="1" x14ac:dyDescent="0.55000000000000004">
      <c r="D990" s="2"/>
      <c r="E990" s="2"/>
    </row>
    <row r="991" spans="4:5" ht="14.25" customHeight="1" x14ac:dyDescent="0.55000000000000004">
      <c r="D991" s="2"/>
      <c r="E991" s="2"/>
    </row>
    <row r="992" spans="4:5" ht="14.25" customHeight="1" x14ac:dyDescent="0.55000000000000004">
      <c r="D992" s="2"/>
      <c r="E992" s="2"/>
    </row>
    <row r="993" spans="4:5" ht="14.25" customHeight="1" x14ac:dyDescent="0.55000000000000004">
      <c r="D993" s="2"/>
      <c r="E993" s="2"/>
    </row>
    <row r="994" spans="4:5" ht="14.25" customHeight="1" x14ac:dyDescent="0.55000000000000004">
      <c r="D994" s="2"/>
      <c r="E994" s="2"/>
    </row>
    <row r="995" spans="4:5" ht="14.25" customHeight="1" x14ac:dyDescent="0.55000000000000004">
      <c r="D995" s="2"/>
      <c r="E995" s="2"/>
    </row>
    <row r="996" spans="4:5" ht="14.25" customHeight="1" x14ac:dyDescent="0.55000000000000004">
      <c r="D996" s="2"/>
      <c r="E996" s="2"/>
    </row>
    <row r="997" spans="4:5" ht="14.25" customHeight="1" x14ac:dyDescent="0.55000000000000004">
      <c r="D997" s="2"/>
      <c r="E997" s="2"/>
    </row>
    <row r="998" spans="4:5" ht="14.25" customHeight="1" x14ac:dyDescent="0.55000000000000004">
      <c r="D998" s="2"/>
      <c r="E998" s="2"/>
    </row>
    <row r="999" spans="4:5" ht="14.25" customHeight="1" x14ac:dyDescent="0.55000000000000004">
      <c r="D999" s="2"/>
      <c r="E999" s="2"/>
    </row>
    <row r="1000" spans="4:5" ht="14.25" customHeight="1" x14ac:dyDescent="0.55000000000000004">
      <c r="D1000" s="2"/>
      <c r="E1000" s="2"/>
    </row>
    <row r="1001" spans="4:5" ht="14.25" customHeight="1" x14ac:dyDescent="0.55000000000000004">
      <c r="D1001" s="2"/>
      <c r="E1001" s="2"/>
    </row>
    <row r="1002" spans="4:5" ht="14.25" customHeight="1" x14ac:dyDescent="0.55000000000000004">
      <c r="D1002" s="2"/>
      <c r="E1002" s="2"/>
    </row>
    <row r="1003" spans="4:5" ht="14.25" customHeight="1" x14ac:dyDescent="0.55000000000000004">
      <c r="D1003" s="2"/>
      <c r="E1003" s="2"/>
    </row>
    <row r="1004" spans="4:5" ht="14.25" customHeight="1" x14ac:dyDescent="0.55000000000000004">
      <c r="D1004" s="2"/>
      <c r="E1004" s="2"/>
    </row>
    <row r="1005" spans="4:5" ht="14.25" customHeight="1" x14ac:dyDescent="0.55000000000000004">
      <c r="D1005" s="2"/>
      <c r="E1005" s="2"/>
    </row>
    <row r="1006" spans="4:5" ht="14.25" customHeight="1" x14ac:dyDescent="0.55000000000000004">
      <c r="D1006" s="2"/>
      <c r="E1006" s="2"/>
    </row>
    <row r="1007" spans="4:5" ht="14.25" customHeight="1" x14ac:dyDescent="0.55000000000000004">
      <c r="D1007" s="2"/>
      <c r="E1007" s="2"/>
    </row>
    <row r="1008" spans="4:5" ht="14.25" customHeight="1" x14ac:dyDescent="0.55000000000000004">
      <c r="D1008" s="2"/>
      <c r="E1008" s="2"/>
    </row>
    <row r="1009" spans="4:5" ht="14.25" customHeight="1" x14ac:dyDescent="0.55000000000000004">
      <c r="D1009" s="2"/>
      <c r="E1009" s="2"/>
    </row>
    <row r="1010" spans="4:5" ht="14.25" customHeight="1" x14ac:dyDescent="0.55000000000000004">
      <c r="D1010" s="2"/>
      <c r="E1010" s="2"/>
    </row>
    <row r="1011" spans="4:5" ht="14.25" customHeight="1" x14ac:dyDescent="0.55000000000000004">
      <c r="D1011" s="2"/>
      <c r="E1011" s="2"/>
    </row>
    <row r="1012" spans="4:5" ht="14.25" customHeight="1" x14ac:dyDescent="0.55000000000000004">
      <c r="D1012" s="2"/>
      <c r="E1012" s="2"/>
    </row>
  </sheetData>
  <sortState ref="B8:T11">
    <sortCondition ref="H8:H11"/>
  </sortState>
  <mergeCells count="20">
    <mergeCell ref="E1:R1"/>
    <mergeCell ref="E3:R3"/>
    <mergeCell ref="A6:A7"/>
    <mergeCell ref="B6:B7"/>
    <mergeCell ref="C6:C7"/>
    <mergeCell ref="D6:D7"/>
    <mergeCell ref="E6:E7"/>
    <mergeCell ref="F6:F7"/>
    <mergeCell ref="G6:G7"/>
    <mergeCell ref="H6:K6"/>
    <mergeCell ref="S6:S7"/>
    <mergeCell ref="H7:I7"/>
    <mergeCell ref="J7:K7"/>
    <mergeCell ref="L7:M7"/>
    <mergeCell ref="N7:O7"/>
    <mergeCell ref="E32:R32"/>
    <mergeCell ref="L6:O6"/>
    <mergeCell ref="P6:P7"/>
    <mergeCell ref="Q6:Q7"/>
    <mergeCell ref="R6:R7"/>
  </mergeCells>
  <conditionalFormatting sqref="O11:O29 I11:I29 K12:K29 M11:M29 R11:R29">
    <cfRule type="cellIs" dxfId="27" priority="21" operator="equal">
      <formula>0</formula>
    </cfRule>
  </conditionalFormatting>
  <conditionalFormatting sqref="O8:O9">
    <cfRule type="cellIs" dxfId="26" priority="18" operator="equal">
      <formula>0</formula>
    </cfRule>
  </conditionalFormatting>
  <conditionalFormatting sqref="I8:I9">
    <cfRule type="cellIs" dxfId="25" priority="16" operator="equal">
      <formula>0</formula>
    </cfRule>
  </conditionalFormatting>
  <conditionalFormatting sqref="P8:P9 P11:P29">
    <cfRule type="cellIs" dxfId="24" priority="15" operator="equal">
      <formula>"nc"</formula>
    </cfRule>
  </conditionalFormatting>
  <conditionalFormatting sqref="K8:K9">
    <cfRule type="cellIs" dxfId="23" priority="13" operator="equal">
      <formula>0</formula>
    </cfRule>
  </conditionalFormatting>
  <conditionalFormatting sqref="M8">
    <cfRule type="cellIs" dxfId="22" priority="12" operator="equal">
      <formula>0</formula>
    </cfRule>
  </conditionalFormatting>
  <conditionalFormatting sqref="M9">
    <cfRule type="cellIs" dxfId="21" priority="11" operator="equal">
      <formula>0</formula>
    </cfRule>
  </conditionalFormatting>
  <conditionalFormatting sqref="R8:R9">
    <cfRule type="cellIs" dxfId="20" priority="10" operator="equal">
      <formula>0</formula>
    </cfRule>
  </conditionalFormatting>
  <conditionalFormatting sqref="O10">
    <cfRule type="cellIs" dxfId="19" priority="8" operator="equal">
      <formula>0</formula>
    </cfRule>
  </conditionalFormatting>
  <conditionalFormatting sqref="I10">
    <cfRule type="cellIs" dxfId="18" priority="6" operator="equal">
      <formula>0</formula>
    </cfRule>
  </conditionalFormatting>
  <conditionalFormatting sqref="P10">
    <cfRule type="cellIs" dxfId="17" priority="5" operator="equal">
      <formula>"nc"</formula>
    </cfRule>
  </conditionalFormatting>
  <conditionalFormatting sqref="K10">
    <cfRule type="cellIs" dxfId="16" priority="4" operator="equal">
      <formula>0</formula>
    </cfRule>
  </conditionalFormatting>
  <conditionalFormatting sqref="M10">
    <cfRule type="cellIs" dxfId="15" priority="3" operator="equal">
      <formula>0</formula>
    </cfRule>
  </conditionalFormatting>
  <conditionalFormatting sqref="R10">
    <cfRule type="cellIs" dxfId="14" priority="2" operator="equal">
      <formula>0</formula>
    </cfRule>
  </conditionalFormatting>
  <conditionalFormatting sqref="K11">
    <cfRule type="cellIs" dxfId="13" priority="1" operator="equal">
      <formula>0</formula>
    </cfRule>
  </conditionalFormatting>
  <pageMargins left="0.25" right="0.25" top="0.75" bottom="0.75" header="0.3" footer="0.3"/>
  <pageSetup paperSize="9" fitToHeight="0" orientation="landscape" r:id="rId1"/>
  <rowBreaks count="1" manualBreakCount="1">
    <brk id="32" max="16383" man="1"/>
  </rowBreaks>
  <colBreaks count="1" manualBreakCount="1">
    <brk id="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12"/>
  <sheetViews>
    <sheetView topLeftCell="A4" zoomScaleNormal="100" workbookViewId="0">
      <selection activeCell="P12" sqref="P12"/>
    </sheetView>
  </sheetViews>
  <sheetFormatPr baseColWidth="10" defaultColWidth="17.26171875" defaultRowHeight="15" customHeight="1" x14ac:dyDescent="0.55000000000000004"/>
  <cols>
    <col min="1" max="1" width="3.26171875" style="1" customWidth="1"/>
    <col min="2" max="3" width="12.15625" style="1" customWidth="1"/>
    <col min="4" max="4" width="5" style="1" bestFit="1" customWidth="1"/>
    <col min="5" max="5" width="20.26171875" style="1" customWidth="1"/>
    <col min="6" max="6" width="5.578125" style="1" customWidth="1"/>
    <col min="7" max="7" width="17.26171875" style="1" bestFit="1" customWidth="1"/>
    <col min="8" max="8" width="5.15625" style="1" bestFit="1" customWidth="1"/>
    <col min="9" max="9" width="7.68359375" style="1" customWidth="1"/>
    <col min="10" max="10" width="5.15625" style="1" bestFit="1" customWidth="1"/>
    <col min="11" max="11" width="6.578125" style="1" customWidth="1"/>
    <col min="12" max="12" width="5.15625" style="1" bestFit="1" customWidth="1"/>
    <col min="13" max="13" width="5.578125" style="1" bestFit="1" customWidth="1"/>
    <col min="14" max="14" width="5.15625" style="1" bestFit="1" customWidth="1"/>
    <col min="15" max="15" width="6.15625" style="1" customWidth="1"/>
    <col min="16" max="16" width="12.15625" style="1" customWidth="1"/>
    <col min="17" max="17" width="6" style="1" customWidth="1"/>
    <col min="18" max="18" width="7.578125" style="1" customWidth="1"/>
    <col min="19" max="20" width="12.15625" style="1" customWidth="1"/>
    <col min="21" max="21" width="5" style="1" bestFit="1" customWidth="1"/>
    <col min="22" max="22" width="4" style="1" bestFit="1" customWidth="1"/>
    <col min="23" max="23" width="5" style="1" bestFit="1" customWidth="1"/>
    <col min="24" max="24" width="4" style="1" bestFit="1" customWidth="1"/>
    <col min="25" max="25" width="0.83984375" style="1" customWidth="1"/>
    <col min="26" max="26" width="12.15625" style="1" customWidth="1"/>
    <col min="27" max="36" width="3.68359375" style="1" customWidth="1"/>
    <col min="37" max="16384" width="17.26171875" style="1"/>
  </cols>
  <sheetData>
    <row r="1" spans="1:31" ht="35.700000000000003" x14ac:dyDescent="1.3">
      <c r="B1" s="52" t="s">
        <v>201</v>
      </c>
      <c r="C1" s="53"/>
      <c r="D1" s="52"/>
      <c r="E1" s="171" t="s">
        <v>203</v>
      </c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</row>
    <row r="2" spans="1:31" ht="14.25" customHeight="1" x14ac:dyDescent="0.55000000000000004">
      <c r="D2" s="2"/>
      <c r="E2" s="2"/>
    </row>
    <row r="3" spans="1:31" ht="20.5" customHeight="1" x14ac:dyDescent="0.75">
      <c r="D3" s="2"/>
      <c r="E3" s="185" t="s">
        <v>261</v>
      </c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AA3" s="184"/>
    </row>
    <row r="4" spans="1:31" ht="14.25" customHeight="1" x14ac:dyDescent="0.55000000000000004">
      <c r="D4" s="2"/>
      <c r="E4" s="2"/>
      <c r="AA4" s="184"/>
    </row>
    <row r="5" spans="1:31" ht="14.25" customHeight="1" thickBot="1" x14ac:dyDescent="0.6">
      <c r="D5" s="2"/>
      <c r="E5" s="2"/>
      <c r="H5" s="3" t="s">
        <v>0</v>
      </c>
      <c r="I5" s="3" t="s">
        <v>1</v>
      </c>
      <c r="J5" s="3" t="s">
        <v>0</v>
      </c>
      <c r="K5" s="3" t="s">
        <v>1</v>
      </c>
      <c r="L5" s="3" t="s">
        <v>0</v>
      </c>
      <c r="M5" s="3" t="s">
        <v>1</v>
      </c>
      <c r="N5" s="3" t="s">
        <v>0</v>
      </c>
      <c r="O5" s="3" t="s">
        <v>1</v>
      </c>
      <c r="AA5" s="184"/>
    </row>
    <row r="6" spans="1:31" ht="14.25" customHeight="1" thickBot="1" x14ac:dyDescent="0.6">
      <c r="A6" s="173" t="s">
        <v>16</v>
      </c>
      <c r="B6" s="175" t="s">
        <v>48</v>
      </c>
      <c r="C6" s="175" t="s">
        <v>39</v>
      </c>
      <c r="D6" s="175" t="s">
        <v>196</v>
      </c>
      <c r="E6" s="177" t="s">
        <v>17</v>
      </c>
      <c r="F6" s="173" t="s">
        <v>188</v>
      </c>
      <c r="G6" s="179" t="s">
        <v>2</v>
      </c>
      <c r="H6" s="168">
        <v>2019</v>
      </c>
      <c r="I6" s="169"/>
      <c r="J6" s="169"/>
      <c r="K6" s="169"/>
      <c r="L6" s="168">
        <v>2020</v>
      </c>
      <c r="M6" s="169"/>
      <c r="N6" s="169"/>
      <c r="O6" s="169"/>
      <c r="P6" s="166" t="s">
        <v>219</v>
      </c>
      <c r="Q6" s="166" t="s">
        <v>160</v>
      </c>
      <c r="R6" s="162" t="s">
        <v>3</v>
      </c>
      <c r="S6" s="162" t="s">
        <v>4</v>
      </c>
      <c r="T6" s="157"/>
      <c r="AA6" s="184"/>
    </row>
    <row r="7" spans="1:31" ht="29.25" customHeight="1" thickBot="1" x14ac:dyDescent="0.6">
      <c r="A7" s="174" t="s">
        <v>5</v>
      </c>
      <c r="B7" s="176"/>
      <c r="C7" s="176"/>
      <c r="D7" s="176" t="s">
        <v>5</v>
      </c>
      <c r="E7" s="178"/>
      <c r="F7" s="174"/>
      <c r="G7" s="180"/>
      <c r="H7" s="164" t="s">
        <v>206</v>
      </c>
      <c r="I7" s="165"/>
      <c r="J7" s="164" t="s">
        <v>205</v>
      </c>
      <c r="K7" s="165"/>
      <c r="L7" s="164" t="s">
        <v>207</v>
      </c>
      <c r="M7" s="165"/>
      <c r="N7" s="164" t="s">
        <v>208</v>
      </c>
      <c r="O7" s="165"/>
      <c r="P7" s="167"/>
      <c r="Q7" s="167"/>
      <c r="R7" s="163"/>
      <c r="S7" s="163"/>
      <c r="T7" s="158"/>
      <c r="U7" s="1" t="s">
        <v>6</v>
      </c>
      <c r="V7" s="1" t="s">
        <v>7</v>
      </c>
      <c r="W7" s="1" t="s">
        <v>8</v>
      </c>
      <c r="X7" s="1" t="s">
        <v>9</v>
      </c>
      <c r="Z7" s="1" t="s">
        <v>159</v>
      </c>
      <c r="AA7" s="184"/>
      <c r="AB7" s="140"/>
      <c r="AC7" s="140"/>
      <c r="AD7" s="140"/>
      <c r="AE7" s="140"/>
    </row>
    <row r="8" spans="1:31" ht="14.25" customHeight="1" x14ac:dyDescent="0.55000000000000004">
      <c r="A8" s="142">
        <v>1</v>
      </c>
      <c r="B8" s="143" t="s">
        <v>41</v>
      </c>
      <c r="C8" s="143">
        <v>544681238</v>
      </c>
      <c r="D8" s="142">
        <v>1.7</v>
      </c>
      <c r="E8" s="143" t="s">
        <v>68</v>
      </c>
      <c r="F8" s="142" t="s">
        <v>247</v>
      </c>
      <c r="G8" s="117" t="s">
        <v>213</v>
      </c>
      <c r="H8" s="144">
        <v>72</v>
      </c>
      <c r="I8" s="145">
        <f>IF(ISBLANK(H8),0,IF(ISTEXT(H8),VLOOKUP(H8,Data!$B$1:C$27,2,FALSE),VLOOKUP(RANK(H8,H$8:H$30,1),Data!$B$1:C$27,2,FALSE)))</f>
        <v>100</v>
      </c>
      <c r="J8" s="144">
        <v>83</v>
      </c>
      <c r="K8" s="145">
        <f>IF(ISBLANK(J8),0,IF(ISTEXT(J8),VLOOKUP(J8,Data!$B$1:C$27,2,FALSE),VLOOKUP(RANK(J8,J$8:J$30,1),Data!$B$1:C$27,2,FALSE)))</f>
        <v>100</v>
      </c>
      <c r="L8" s="144"/>
      <c r="M8" s="145">
        <f>IF(ISBLANK(L8),0,IF(ISTEXT(L8),VLOOKUP(L8,Data!$B$1:E$27,2,FALSE),VLOOKUP(RANK(L8,L$8:L$30,1),Data!$B$1:E$27,2,FALSE)))</f>
        <v>0</v>
      </c>
      <c r="N8" s="144"/>
      <c r="O8" s="145">
        <f>IF(ISBLANK(N8),0,IF(ISTEXT(N8),VLOOKUP(N8,Data!$B$1:C$16,2,FALSE),VLOOKUP(RANK(N8,$N$8:$N$30,1),Data!$B$1:C$16,2,FALSE)))</f>
        <v>0</v>
      </c>
      <c r="P8" s="146">
        <f t="shared" ref="P8:P25" si="0">IF(R8&gt;0,RANK(R8,$R$8:$R$30),"nc")</f>
        <v>1</v>
      </c>
      <c r="Q8" s="146"/>
      <c r="R8" s="146">
        <f t="shared" ref="R8:R25" si="1">SUM(U8:X8)-MIN(U8:X8)</f>
        <v>200</v>
      </c>
      <c r="S8" s="113">
        <f t="shared" ref="S8:S29" si="2">SUM(U8:X8)</f>
        <v>200</v>
      </c>
      <c r="T8" s="147">
        <f t="shared" ref="T8:T27" si="3">+M8+K8+I8+O8</f>
        <v>200</v>
      </c>
      <c r="U8" s="135">
        <f t="shared" ref="U8:U29" si="4">I8</f>
        <v>100</v>
      </c>
      <c r="V8" s="136">
        <f t="shared" ref="V8:V29" si="5">K8</f>
        <v>100</v>
      </c>
      <c r="W8" s="136">
        <f t="shared" ref="W8:W29" si="6">M8</f>
        <v>0</v>
      </c>
      <c r="X8" s="136">
        <f t="shared" ref="X8:X29" si="7">O8</f>
        <v>0</v>
      </c>
      <c r="Y8" s="137"/>
      <c r="Z8" s="138">
        <f>COUNTA(H8,J8,L8,N8,#REF!,#REF!)</f>
        <v>4</v>
      </c>
    </row>
    <row r="9" spans="1:31" ht="14.25" customHeight="1" x14ac:dyDescent="0.55000000000000004">
      <c r="A9" s="104">
        <v>2</v>
      </c>
      <c r="B9" s="103" t="s">
        <v>42</v>
      </c>
      <c r="C9" s="103">
        <v>531898314</v>
      </c>
      <c r="D9" s="104">
        <v>24.8</v>
      </c>
      <c r="E9" s="103" t="s">
        <v>262</v>
      </c>
      <c r="F9" s="104" t="s">
        <v>249</v>
      </c>
      <c r="G9" s="120" t="s">
        <v>177</v>
      </c>
      <c r="H9" s="106">
        <v>94</v>
      </c>
      <c r="I9" s="141">
        <f>IF(ISBLANK(H9),0,IF(ISTEXT(H9),VLOOKUP(H9,Data!$B$1:C$27,2,FALSE),VLOOKUP(RANK(H9,H$8:H$30,1),Data!$B$1:C$27,2,FALSE)))</f>
        <v>60</v>
      </c>
      <c r="J9" s="106">
        <v>93</v>
      </c>
      <c r="K9" s="141">
        <f>IF(ISBLANK(J9),0,IF(ISTEXT(J9),VLOOKUP(J9,Data!$B$1:C$27,2,FALSE),VLOOKUP(RANK(J9,J$8:J$30,1),Data!$B$1:C$27,2,FALSE)))</f>
        <v>70</v>
      </c>
      <c r="L9" s="106"/>
      <c r="M9" s="141">
        <f>IF(ISBLANK(L9),0,IF(ISTEXT(L9),VLOOKUP(L9,Data!$B$1:E$27,2,FALSE),VLOOKUP(RANK(L9,L$8:L$30,1),Data!$B$1:E$27,2,FALSE)))</f>
        <v>0</v>
      </c>
      <c r="N9" s="106"/>
      <c r="O9" s="141">
        <f>IF(ISBLANK(N9),0,IF(ISTEXT(N9),VLOOKUP(N9,Data!$B$1:C$16,2,FALSE),VLOOKUP(RANK(N9,$N$8:$N$30,1),Data!$B$1:C$16,2,FALSE)))</f>
        <v>0</v>
      </c>
      <c r="P9" s="111">
        <f t="shared" si="0"/>
        <v>2</v>
      </c>
      <c r="Q9" s="111"/>
      <c r="R9" s="111">
        <f t="shared" si="1"/>
        <v>130</v>
      </c>
      <c r="S9" s="113">
        <f t="shared" si="2"/>
        <v>130</v>
      </c>
      <c r="T9" s="56">
        <f t="shared" si="3"/>
        <v>130</v>
      </c>
      <c r="U9" s="135">
        <f t="shared" si="4"/>
        <v>60</v>
      </c>
      <c r="V9" s="136">
        <f t="shared" si="5"/>
        <v>70</v>
      </c>
      <c r="W9" s="136">
        <f t="shared" si="6"/>
        <v>0</v>
      </c>
      <c r="X9" s="136">
        <f t="shared" si="7"/>
        <v>0</v>
      </c>
      <c r="Y9" s="137"/>
      <c r="Z9" s="138">
        <f>COUNTA(H9,J9,L9,N9,#REF!,#REF!)</f>
        <v>4</v>
      </c>
    </row>
    <row r="10" spans="1:31" ht="14.25" customHeight="1" x14ac:dyDescent="0.55000000000000004">
      <c r="A10" s="104">
        <v>3</v>
      </c>
      <c r="B10" s="103" t="s">
        <v>41</v>
      </c>
      <c r="C10" s="103">
        <v>544678233</v>
      </c>
      <c r="D10" s="104">
        <v>5.7</v>
      </c>
      <c r="E10" s="103" t="s">
        <v>69</v>
      </c>
      <c r="F10" s="104" t="s">
        <v>247</v>
      </c>
      <c r="G10" s="117" t="s">
        <v>213</v>
      </c>
      <c r="H10" s="106">
        <v>80</v>
      </c>
      <c r="I10" s="141">
        <f>IF(ISBLANK(H10),0,IF(ISTEXT(H10),VLOOKUP(H10,Data!$B$1:C$27,2,FALSE),VLOOKUP(RANK(H10,H$8:H$30,1),Data!$B$1:C$27,2,FALSE)))</f>
        <v>70</v>
      </c>
      <c r="J10" s="106"/>
      <c r="K10" s="141">
        <f>IF(ISBLANK(J10),0,IF(ISTEXT(J10),VLOOKUP(J10,Data!$B$1:C$27,2,FALSE),VLOOKUP(RANK(J10,J$8:J$30,1),Data!$B$1:C$27,2,FALSE)))</f>
        <v>0</v>
      </c>
      <c r="L10" s="106"/>
      <c r="M10" s="141">
        <f>IF(ISBLANK(L10),0,IF(ISTEXT(L10),VLOOKUP(L10,Data!$B$1:E$27,2,FALSE),VLOOKUP(RANK(L10,L$8:L$30,1),Data!$B$1:E$27,2,FALSE)))</f>
        <v>0</v>
      </c>
      <c r="N10" s="106"/>
      <c r="O10" s="141">
        <f>IF(ISBLANK(N10),0,IF(ISTEXT(N10),VLOOKUP(N10,Data!$B$1:C$16,2,FALSE),VLOOKUP(RANK(N10,$N$8:$N$30,1),Data!$B$1:C$16,2,FALSE)))</f>
        <v>0</v>
      </c>
      <c r="P10" s="111">
        <f t="shared" si="0"/>
        <v>3</v>
      </c>
      <c r="Q10" s="111"/>
      <c r="R10" s="111">
        <f t="shared" si="1"/>
        <v>70</v>
      </c>
      <c r="S10" s="113">
        <f t="shared" si="2"/>
        <v>70</v>
      </c>
      <c r="T10" s="56">
        <f t="shared" si="3"/>
        <v>70</v>
      </c>
      <c r="U10" s="135">
        <f t="shared" si="4"/>
        <v>70</v>
      </c>
      <c r="V10" s="136">
        <f t="shared" si="5"/>
        <v>0</v>
      </c>
      <c r="W10" s="136">
        <f t="shared" si="6"/>
        <v>0</v>
      </c>
      <c r="X10" s="136">
        <f t="shared" si="7"/>
        <v>0</v>
      </c>
      <c r="Y10" s="137"/>
      <c r="Z10" s="138">
        <f>COUNTA(H10,J10,L10,N10,#REF!,#REF!)</f>
        <v>3</v>
      </c>
    </row>
    <row r="11" spans="1:31" ht="14.25" customHeight="1" x14ac:dyDescent="0.55000000000000004">
      <c r="A11" s="104">
        <v>4</v>
      </c>
      <c r="B11" s="103" t="s">
        <v>41</v>
      </c>
      <c r="C11" s="103">
        <v>3415281</v>
      </c>
      <c r="D11" s="104">
        <v>21.6</v>
      </c>
      <c r="E11" s="103" t="s">
        <v>259</v>
      </c>
      <c r="F11" s="104" t="s">
        <v>247</v>
      </c>
      <c r="G11" s="117" t="s">
        <v>214</v>
      </c>
      <c r="H11" s="106">
        <v>117</v>
      </c>
      <c r="I11" s="141">
        <f>IF(ISBLANK(H11),0,IF(ISTEXT(H11),VLOOKUP(H11,Data!$B$1:C$27,2,FALSE),VLOOKUP(RANK(H11,H$8:H$30,1),Data!$B$1:C$27,2,FALSE)))</f>
        <v>51</v>
      </c>
      <c r="J11" s="106"/>
      <c r="K11" s="141">
        <f>IF(ISBLANK(J11),0,IF(ISTEXT(J11),VLOOKUP(J11,Data!$B$1:C$27,2,FALSE),VLOOKUP(RANK(J11,J$8:J$30,1),Data!$B$1:C$27,2,FALSE)))</f>
        <v>0</v>
      </c>
      <c r="L11" s="106"/>
      <c r="M11" s="141">
        <f>IF(ISBLANK(L11),0,IF(ISTEXT(L11),VLOOKUP(L11,Data!$B$1:E$27,2,FALSE),VLOOKUP(RANK(L11,L$8:L$30,1),Data!$B$1:E$27,2,FALSE)))</f>
        <v>0</v>
      </c>
      <c r="N11" s="106"/>
      <c r="O11" s="141">
        <f>IF(ISBLANK(N11),0,IF(ISTEXT(N11),VLOOKUP(N11,Data!$B$1:C$16,2,FALSE),VLOOKUP(RANK(N11,$N$8:$N$30,1),Data!$B$1:C$16,2,FALSE)))</f>
        <v>0</v>
      </c>
      <c r="P11" s="111">
        <f t="shared" si="0"/>
        <v>4</v>
      </c>
      <c r="Q11" s="111"/>
      <c r="R11" s="111">
        <f t="shared" si="1"/>
        <v>51</v>
      </c>
      <c r="S11" s="113">
        <f t="shared" si="2"/>
        <v>51</v>
      </c>
      <c r="T11" s="56">
        <f t="shared" si="3"/>
        <v>51</v>
      </c>
      <c r="U11" s="11">
        <f t="shared" si="4"/>
        <v>51</v>
      </c>
      <c r="V11" s="11">
        <f t="shared" si="5"/>
        <v>0</v>
      </c>
      <c r="W11" s="11">
        <f t="shared" si="6"/>
        <v>0</v>
      </c>
      <c r="X11" s="11">
        <f t="shared" si="7"/>
        <v>0</v>
      </c>
      <c r="Z11" s="54">
        <f>COUNTA(H11,J11,L11,N11,#REF!,#REF!)</f>
        <v>3</v>
      </c>
    </row>
    <row r="12" spans="1:31" ht="14.25" customHeight="1" x14ac:dyDescent="0.55000000000000004">
      <c r="A12" s="104">
        <v>5</v>
      </c>
      <c r="B12" s="103" t="s">
        <v>42</v>
      </c>
      <c r="C12" s="103">
        <v>552567230</v>
      </c>
      <c r="D12" s="104">
        <v>2.1</v>
      </c>
      <c r="E12" s="103" t="s">
        <v>248</v>
      </c>
      <c r="F12" s="104" t="s">
        <v>249</v>
      </c>
      <c r="G12" s="120" t="s">
        <v>181</v>
      </c>
      <c r="H12" s="106"/>
      <c r="I12" s="141">
        <f>IF(ISBLANK(H12),0,IF(ISTEXT(H12),VLOOKUP(H12,Data!$B$1:C$27,2,FALSE),VLOOKUP(RANK(H12,H$8:H$30,1),Data!$B$1:C$27,2,FALSE)))</f>
        <v>0</v>
      </c>
      <c r="J12" s="106"/>
      <c r="K12" s="141">
        <f>IF(ISBLANK(J12),0,IF(ISTEXT(J12),VLOOKUP(J12,Data!$B$1:C$27,2,FALSE),VLOOKUP(RANK(J12,J$8:J$30,1),Data!$B$1:C$27,2,FALSE)))</f>
        <v>0</v>
      </c>
      <c r="L12" s="106"/>
      <c r="M12" s="141">
        <f>IF(ISBLANK(L12),0,IF(ISTEXT(L12),VLOOKUP(L12,Data!$B$1:E$27,2,FALSE),VLOOKUP(RANK(L12,L$8:L$30,1),Data!$B$1:E$27,2,FALSE)))</f>
        <v>0</v>
      </c>
      <c r="N12" s="106"/>
      <c r="O12" s="141">
        <f>IF(ISBLANK(N12),0,IF(ISTEXT(N12),VLOOKUP(N12,Data!$B$1:C$16,2,FALSE),VLOOKUP(RANK(N12,$N$8:$N$30,1),Data!$B$1:C$16,2,FALSE)))</f>
        <v>0</v>
      </c>
      <c r="P12" s="111" t="str">
        <f t="shared" si="0"/>
        <v>nc</v>
      </c>
      <c r="Q12" s="111"/>
      <c r="R12" s="111">
        <f t="shared" si="1"/>
        <v>0</v>
      </c>
      <c r="S12" s="113">
        <f t="shared" si="2"/>
        <v>0</v>
      </c>
      <c r="T12" s="56">
        <f t="shared" si="3"/>
        <v>0</v>
      </c>
      <c r="U12" s="11">
        <f t="shared" si="4"/>
        <v>0</v>
      </c>
      <c r="V12" s="11">
        <f t="shared" si="5"/>
        <v>0</v>
      </c>
      <c r="W12" s="11">
        <f t="shared" si="6"/>
        <v>0</v>
      </c>
      <c r="X12" s="11">
        <f t="shared" si="7"/>
        <v>0</v>
      </c>
      <c r="Z12" s="54">
        <f>COUNTA(H12,J12,L12,N12,#REF!,#REF!)</f>
        <v>2</v>
      </c>
    </row>
    <row r="13" spans="1:31" ht="14.25" customHeight="1" x14ac:dyDescent="0.55000000000000004">
      <c r="A13" s="104">
        <v>6</v>
      </c>
      <c r="B13" s="103" t="s">
        <v>40</v>
      </c>
      <c r="C13" s="103">
        <v>537978253</v>
      </c>
      <c r="D13" s="104">
        <v>3.6</v>
      </c>
      <c r="E13" s="103" t="s">
        <v>250</v>
      </c>
      <c r="F13" s="104" t="s">
        <v>249</v>
      </c>
      <c r="G13" s="118" t="s">
        <v>176</v>
      </c>
      <c r="H13" s="106"/>
      <c r="I13" s="141">
        <f>IF(ISBLANK(H13),0,IF(ISTEXT(H13),VLOOKUP(H13,Data!$B$1:C$27,2,FALSE),VLOOKUP(RANK(H13,H$8:H$30,1),Data!$B$1:C$27,2,FALSE)))</f>
        <v>0</v>
      </c>
      <c r="J13" s="106"/>
      <c r="K13" s="141">
        <f>IF(ISBLANK(J13),0,IF(ISTEXT(J13),VLOOKUP(J13,Data!$B$1:C$27,2,FALSE),VLOOKUP(RANK(J13,J$8:J$30,1),Data!$B$1:C$27,2,FALSE)))</f>
        <v>0</v>
      </c>
      <c r="L13" s="106"/>
      <c r="M13" s="141">
        <f>IF(ISBLANK(L13),0,IF(ISTEXT(L13),VLOOKUP(L13,Data!$B$1:E$27,2,FALSE),VLOOKUP(RANK(L13,L$8:L$30,1),Data!$B$1:E$27,2,FALSE)))</f>
        <v>0</v>
      </c>
      <c r="N13" s="106"/>
      <c r="O13" s="141">
        <f>IF(ISBLANK(N13),0,IF(ISTEXT(N13),VLOOKUP(N13,Data!$B$1:C$16,2,FALSE),VLOOKUP(RANK(N13,$N$8:$N$30,1),Data!$B$1:C$16,2,FALSE)))</f>
        <v>0</v>
      </c>
      <c r="P13" s="111" t="str">
        <f t="shared" si="0"/>
        <v>nc</v>
      </c>
      <c r="Q13" s="111"/>
      <c r="R13" s="111">
        <f t="shared" si="1"/>
        <v>0</v>
      </c>
      <c r="S13" s="113">
        <f t="shared" si="2"/>
        <v>0</v>
      </c>
      <c r="T13" s="56">
        <f t="shared" si="3"/>
        <v>0</v>
      </c>
      <c r="U13" s="11">
        <f t="shared" si="4"/>
        <v>0</v>
      </c>
      <c r="V13" s="11">
        <f t="shared" si="5"/>
        <v>0</v>
      </c>
      <c r="W13" s="11">
        <f t="shared" si="6"/>
        <v>0</v>
      </c>
      <c r="X13" s="11">
        <f t="shared" si="7"/>
        <v>0</v>
      </c>
      <c r="Z13" s="1">
        <f>COUNTA(H13,J13,L13,N13,#REF!,#REF!)</f>
        <v>2</v>
      </c>
    </row>
    <row r="14" spans="1:31" ht="14.25" customHeight="1" x14ac:dyDescent="0.55000000000000004">
      <c r="A14" s="104">
        <v>7</v>
      </c>
      <c r="B14" s="103" t="s">
        <v>42</v>
      </c>
      <c r="C14" s="103">
        <v>538894298</v>
      </c>
      <c r="D14" s="104">
        <v>6.1</v>
      </c>
      <c r="E14" s="103" t="s">
        <v>251</v>
      </c>
      <c r="F14" s="104" t="s">
        <v>249</v>
      </c>
      <c r="G14" s="120" t="s">
        <v>177</v>
      </c>
      <c r="H14" s="106"/>
      <c r="I14" s="141">
        <f>IF(ISBLANK(H14),0,IF(ISTEXT(H14),VLOOKUP(H14,Data!$B$1:C$27,2,FALSE),VLOOKUP(RANK(H14,H$8:H$30,1),Data!$B$1:C$27,2,FALSE)))</f>
        <v>0</v>
      </c>
      <c r="J14" s="106"/>
      <c r="K14" s="141">
        <f>IF(ISBLANK(J14),0,IF(ISTEXT(J14),VLOOKUP(J14,Data!$B$1:C$27,2,FALSE),VLOOKUP(RANK(J14,J$8:J$30,1),Data!$B$1:C$27,2,FALSE)))</f>
        <v>0</v>
      </c>
      <c r="L14" s="106"/>
      <c r="M14" s="141">
        <f>IF(ISBLANK(L14),0,IF(ISTEXT(L14),VLOOKUP(L14,Data!$B$1:E$27,2,FALSE),VLOOKUP(RANK(L14,L$8:L$30,1),Data!$B$1:E$27,2,FALSE)))</f>
        <v>0</v>
      </c>
      <c r="N14" s="106"/>
      <c r="O14" s="141">
        <f>IF(ISBLANK(N14),0,IF(ISTEXT(N14),VLOOKUP(N14,Data!$B$1:C$16,2,FALSE),VLOOKUP(RANK(N14,$N$8:$N$30,1),Data!$B$1:C$16,2,FALSE)))</f>
        <v>0</v>
      </c>
      <c r="P14" s="111" t="str">
        <f t="shared" si="0"/>
        <v>nc</v>
      </c>
      <c r="Q14" s="111"/>
      <c r="R14" s="111">
        <f t="shared" si="1"/>
        <v>0</v>
      </c>
      <c r="S14" s="113">
        <f t="shared" si="2"/>
        <v>0</v>
      </c>
      <c r="T14" s="56">
        <f t="shared" si="3"/>
        <v>0</v>
      </c>
      <c r="U14" s="11">
        <f t="shared" si="4"/>
        <v>0</v>
      </c>
      <c r="V14" s="11">
        <f t="shared" si="5"/>
        <v>0</v>
      </c>
      <c r="W14" s="11">
        <f t="shared" si="6"/>
        <v>0</v>
      </c>
      <c r="X14" s="11">
        <f t="shared" si="7"/>
        <v>0</v>
      </c>
      <c r="Z14" s="54">
        <f>COUNTA(H14,J14,L14,N14,#REF!,#REF!)</f>
        <v>2</v>
      </c>
    </row>
    <row r="15" spans="1:31" ht="14.25" customHeight="1" x14ac:dyDescent="0.55000000000000004">
      <c r="A15" s="104">
        <v>8</v>
      </c>
      <c r="B15" s="103" t="s">
        <v>41</v>
      </c>
      <c r="C15" s="103">
        <v>544679232</v>
      </c>
      <c r="D15" s="104">
        <v>7.7</v>
      </c>
      <c r="E15" s="103" t="s">
        <v>252</v>
      </c>
      <c r="F15" s="104" t="s">
        <v>249</v>
      </c>
      <c r="G15" s="117" t="s">
        <v>214</v>
      </c>
      <c r="H15" s="106"/>
      <c r="I15" s="141">
        <f>IF(ISBLANK(H15),0,IF(ISTEXT(H15),VLOOKUP(H15,Data!$B$1:C$27,2,FALSE),VLOOKUP(RANK(H15,H$8:H$30,1),Data!$B$1:C$27,2,FALSE)))</f>
        <v>0</v>
      </c>
      <c r="J15" s="106"/>
      <c r="K15" s="141">
        <f>IF(ISBLANK(J15),0,IF(ISTEXT(J15),VLOOKUP(J15,Data!$B$1:C$27,2,FALSE),VLOOKUP(RANK(J15,J$8:J$30,1),Data!$B$1:C$27,2,FALSE)))</f>
        <v>0</v>
      </c>
      <c r="L15" s="106"/>
      <c r="M15" s="141">
        <f>IF(ISBLANK(L15),0,IF(ISTEXT(L15),VLOOKUP(L15,Data!$B$1:E$27,2,FALSE),VLOOKUP(RANK(L15,L$8:L$30,1),Data!$B$1:E$27,2,FALSE)))</f>
        <v>0</v>
      </c>
      <c r="N15" s="106"/>
      <c r="O15" s="141">
        <f>IF(ISBLANK(N15),0,IF(ISTEXT(N15),VLOOKUP(N15,Data!$B$1:C$16,2,FALSE),VLOOKUP(RANK(N15,$N$8:$N$30,1),Data!$B$1:C$16,2,FALSE)))</f>
        <v>0</v>
      </c>
      <c r="P15" s="111" t="str">
        <f t="shared" si="0"/>
        <v>nc</v>
      </c>
      <c r="Q15" s="111"/>
      <c r="R15" s="111">
        <f t="shared" si="1"/>
        <v>0</v>
      </c>
      <c r="S15" s="113">
        <f t="shared" si="2"/>
        <v>0</v>
      </c>
      <c r="T15" s="56">
        <f t="shared" si="3"/>
        <v>0</v>
      </c>
      <c r="U15" s="11">
        <f t="shared" si="4"/>
        <v>0</v>
      </c>
      <c r="V15" s="11">
        <f t="shared" si="5"/>
        <v>0</v>
      </c>
      <c r="W15" s="11">
        <f t="shared" si="6"/>
        <v>0</v>
      </c>
      <c r="X15" s="11">
        <f t="shared" si="7"/>
        <v>0</v>
      </c>
      <c r="Z15" s="1">
        <f>COUNTA(H15,J15,L15,N15,#REF!,#REF!)</f>
        <v>2</v>
      </c>
    </row>
    <row r="16" spans="1:31" ht="14.25" customHeight="1" x14ac:dyDescent="0.55000000000000004">
      <c r="A16" s="104">
        <v>9</v>
      </c>
      <c r="B16" s="103" t="s">
        <v>41</v>
      </c>
      <c r="C16" s="103">
        <v>519766220</v>
      </c>
      <c r="D16" s="104">
        <v>9.3000000000000007</v>
      </c>
      <c r="E16" s="103" t="s">
        <v>253</v>
      </c>
      <c r="F16" s="104" t="s">
        <v>249</v>
      </c>
      <c r="G16" s="117" t="s">
        <v>214</v>
      </c>
      <c r="H16" s="106"/>
      <c r="I16" s="141">
        <f>IF(ISBLANK(H16),0,IF(ISTEXT(H16),VLOOKUP(H16,Data!$B$1:C$27,2,FALSE),VLOOKUP(RANK(H16,H$8:H$30,1),Data!$B$1:C$27,2,FALSE)))</f>
        <v>0</v>
      </c>
      <c r="J16" s="106"/>
      <c r="K16" s="141">
        <f>IF(ISBLANK(J16),0,IF(ISTEXT(J16),VLOOKUP(J16,Data!$B$1:C$27,2,FALSE),VLOOKUP(RANK(J16,J$8:J$30,1),Data!$B$1:C$27,2,FALSE)))</f>
        <v>0</v>
      </c>
      <c r="L16" s="106"/>
      <c r="M16" s="141">
        <f>IF(ISBLANK(L16),0,IF(ISTEXT(L16),VLOOKUP(L16,Data!$B$1:E$27,2,FALSE),VLOOKUP(RANK(L16,L$8:L$30,1),Data!$B$1:E$27,2,FALSE)))</f>
        <v>0</v>
      </c>
      <c r="N16" s="106"/>
      <c r="O16" s="141">
        <f>IF(ISBLANK(N16),0,IF(ISTEXT(N16),VLOOKUP(N16,Data!$B$1:C$16,2,FALSE),VLOOKUP(RANK(N16,$N$8:$N$30,1),Data!$B$1:C$16,2,FALSE)))</f>
        <v>0</v>
      </c>
      <c r="P16" s="111" t="str">
        <f t="shared" si="0"/>
        <v>nc</v>
      </c>
      <c r="Q16" s="111"/>
      <c r="R16" s="111">
        <f t="shared" si="1"/>
        <v>0</v>
      </c>
      <c r="S16" s="113">
        <f t="shared" si="2"/>
        <v>0</v>
      </c>
      <c r="T16" s="56">
        <f t="shared" si="3"/>
        <v>0</v>
      </c>
      <c r="U16" s="11">
        <f t="shared" si="4"/>
        <v>0</v>
      </c>
      <c r="V16" s="11">
        <f t="shared" si="5"/>
        <v>0</v>
      </c>
      <c r="W16" s="11">
        <f t="shared" si="6"/>
        <v>0</v>
      </c>
      <c r="X16" s="11">
        <f t="shared" si="7"/>
        <v>0</v>
      </c>
      <c r="Z16" s="54">
        <f>COUNTA(H16,J16,L16,N16,#REF!,#REF!)</f>
        <v>2</v>
      </c>
    </row>
    <row r="17" spans="1:26" ht="14.25" customHeight="1" x14ac:dyDescent="0.55000000000000004">
      <c r="A17" s="104">
        <v>10</v>
      </c>
      <c r="B17" s="103" t="s">
        <v>40</v>
      </c>
      <c r="C17" s="103">
        <v>534384319</v>
      </c>
      <c r="D17" s="104">
        <v>11.1</v>
      </c>
      <c r="E17" s="103" t="s">
        <v>199</v>
      </c>
      <c r="F17" s="104" t="s">
        <v>247</v>
      </c>
      <c r="G17" s="118" t="s">
        <v>176</v>
      </c>
      <c r="H17" s="106"/>
      <c r="I17" s="141">
        <f>IF(ISBLANK(H17),0,IF(ISTEXT(H17),VLOOKUP(H17,Data!$B$1:C$27,2,FALSE),VLOOKUP(RANK(H17,H$8:H$30,1),Data!$B$1:C$27,2,FALSE)))</f>
        <v>0</v>
      </c>
      <c r="J17" s="106"/>
      <c r="K17" s="141">
        <f>IF(ISBLANK(J17),0,IF(ISTEXT(J17),VLOOKUP(J17,Data!$B$1:C$27,2,FALSE),VLOOKUP(RANK(J17,J$8:J$30,1),Data!$B$1:C$27,2,FALSE)))</f>
        <v>0</v>
      </c>
      <c r="L17" s="106"/>
      <c r="M17" s="141">
        <f>IF(ISBLANK(L17),0,IF(ISTEXT(L17),VLOOKUP(L17,Data!$B$1:E$27,2,FALSE),VLOOKUP(RANK(L17,L$8:L$30,1),Data!$B$1:E$27,2,FALSE)))</f>
        <v>0</v>
      </c>
      <c r="N17" s="106"/>
      <c r="O17" s="141">
        <f>IF(ISBLANK(N17),0,IF(ISTEXT(N17),VLOOKUP(N17,Data!$B$1:C$16,2,FALSE),VLOOKUP(RANK(N17,$N$8:$N$30,1),Data!$B$1:C$16,2,FALSE)))</f>
        <v>0</v>
      </c>
      <c r="P17" s="111" t="str">
        <f t="shared" si="0"/>
        <v>nc</v>
      </c>
      <c r="Q17" s="111"/>
      <c r="R17" s="111">
        <f t="shared" si="1"/>
        <v>0</v>
      </c>
      <c r="S17" s="113">
        <f t="shared" si="2"/>
        <v>0</v>
      </c>
      <c r="T17" s="56">
        <f t="shared" si="3"/>
        <v>0</v>
      </c>
      <c r="U17" s="11">
        <f t="shared" si="4"/>
        <v>0</v>
      </c>
      <c r="V17" s="11">
        <f t="shared" si="5"/>
        <v>0</v>
      </c>
      <c r="W17" s="11">
        <f t="shared" si="6"/>
        <v>0</v>
      </c>
      <c r="X17" s="11">
        <f t="shared" si="7"/>
        <v>0</v>
      </c>
      <c r="Z17" s="54">
        <f>COUNTA(H17,J17,L17,N17,#REF!,#REF!)</f>
        <v>2</v>
      </c>
    </row>
    <row r="18" spans="1:26" ht="14.25" customHeight="1" x14ac:dyDescent="0.55000000000000004">
      <c r="A18" s="104">
        <v>11</v>
      </c>
      <c r="B18" s="103" t="s">
        <v>42</v>
      </c>
      <c r="C18" s="103">
        <v>46559285</v>
      </c>
      <c r="D18" s="104">
        <v>11.1</v>
      </c>
      <c r="E18" s="103" t="s">
        <v>254</v>
      </c>
      <c r="F18" s="104" t="s">
        <v>249</v>
      </c>
      <c r="G18" s="120" t="s">
        <v>177</v>
      </c>
      <c r="H18" s="106"/>
      <c r="I18" s="141">
        <f>IF(ISBLANK(H18),0,IF(ISTEXT(H18),VLOOKUP(H18,Data!$B$1:C$27,2,FALSE),VLOOKUP(RANK(H18,H$8:H$30,1),Data!$B$1:C$27,2,FALSE)))</f>
        <v>0</v>
      </c>
      <c r="J18" s="106"/>
      <c r="K18" s="141">
        <f>IF(ISBLANK(J18),0,IF(ISTEXT(J18),VLOOKUP(J18,Data!$B$1:C$27,2,FALSE),VLOOKUP(RANK(J18,J$8:J$30,1),Data!$B$1:C$27,2,FALSE)))</f>
        <v>0</v>
      </c>
      <c r="L18" s="106"/>
      <c r="M18" s="141">
        <f>IF(ISBLANK(L18),0,IF(ISTEXT(L18),VLOOKUP(L18,Data!$B$1:E$27,2,FALSE),VLOOKUP(RANK(L18,L$8:L$30,1),Data!$B$1:E$27,2,FALSE)))</f>
        <v>0</v>
      </c>
      <c r="N18" s="106"/>
      <c r="O18" s="141">
        <f>IF(ISBLANK(N18),0,IF(ISTEXT(N18),VLOOKUP(N18,Data!$B$1:C$16,2,FALSE),VLOOKUP(RANK(N18,$N$8:$N$30,1),Data!$B$1:C$16,2,FALSE)))</f>
        <v>0</v>
      </c>
      <c r="P18" s="111" t="str">
        <f t="shared" si="0"/>
        <v>nc</v>
      </c>
      <c r="Q18" s="111"/>
      <c r="R18" s="111">
        <f t="shared" si="1"/>
        <v>0</v>
      </c>
      <c r="S18" s="113">
        <f t="shared" si="2"/>
        <v>0</v>
      </c>
      <c r="T18" s="56">
        <f t="shared" si="3"/>
        <v>0</v>
      </c>
      <c r="U18" s="11">
        <f t="shared" si="4"/>
        <v>0</v>
      </c>
      <c r="V18" s="11">
        <f t="shared" si="5"/>
        <v>0</v>
      </c>
      <c r="W18" s="11">
        <f t="shared" si="6"/>
        <v>0</v>
      </c>
      <c r="X18" s="11">
        <f t="shared" si="7"/>
        <v>0</v>
      </c>
      <c r="Z18" s="1">
        <f>COUNTA(H18,J18,L18,N18,#REF!,#REF!)</f>
        <v>2</v>
      </c>
    </row>
    <row r="19" spans="1:26" ht="14.25" customHeight="1" x14ac:dyDescent="0.55000000000000004">
      <c r="A19" s="104">
        <v>12</v>
      </c>
      <c r="B19" s="103" t="s">
        <v>42</v>
      </c>
      <c r="C19" s="103">
        <v>544218248</v>
      </c>
      <c r="D19" s="104">
        <v>11.8</v>
      </c>
      <c r="E19" s="103" t="s">
        <v>70</v>
      </c>
      <c r="F19" s="104" t="s">
        <v>247</v>
      </c>
      <c r="G19" s="120" t="s">
        <v>177</v>
      </c>
      <c r="H19" s="106"/>
      <c r="I19" s="141">
        <f>IF(ISBLANK(H19),0,IF(ISTEXT(H19),VLOOKUP(H19,Data!$B$1:C$27,2,FALSE),VLOOKUP(RANK(H19,H$8:H$30,1),Data!$B$1:C$27,2,FALSE)))</f>
        <v>0</v>
      </c>
      <c r="J19" s="106"/>
      <c r="K19" s="141">
        <f>IF(ISBLANK(J19),0,IF(ISTEXT(J19),VLOOKUP(J19,Data!$B$1:C$27,2,FALSE),VLOOKUP(RANK(J19,J$8:J$30,1),Data!$B$1:C$27,2,FALSE)))</f>
        <v>0</v>
      </c>
      <c r="L19" s="106"/>
      <c r="M19" s="141">
        <f>IF(ISBLANK(L19),0,IF(ISTEXT(L19),VLOOKUP(L19,Data!$B$1:E$27,2,FALSE),VLOOKUP(RANK(L19,L$8:L$30,1),Data!$B$1:E$27,2,FALSE)))</f>
        <v>0</v>
      </c>
      <c r="N19" s="106"/>
      <c r="O19" s="141">
        <f>IF(ISBLANK(N19),0,IF(ISTEXT(N19),VLOOKUP(N19,Data!$B$1:C$16,2,FALSE),VLOOKUP(RANK(N19,$N$8:$N$30,1),Data!$B$1:C$16,2,FALSE)))</f>
        <v>0</v>
      </c>
      <c r="P19" s="111" t="str">
        <f t="shared" si="0"/>
        <v>nc</v>
      </c>
      <c r="Q19" s="111"/>
      <c r="R19" s="111">
        <f t="shared" si="1"/>
        <v>0</v>
      </c>
      <c r="S19" s="113">
        <f t="shared" si="2"/>
        <v>0</v>
      </c>
      <c r="T19" s="56">
        <f t="shared" si="3"/>
        <v>0</v>
      </c>
      <c r="U19" s="11">
        <f t="shared" si="4"/>
        <v>0</v>
      </c>
      <c r="V19" s="11">
        <f t="shared" si="5"/>
        <v>0</v>
      </c>
      <c r="W19" s="11">
        <f t="shared" si="6"/>
        <v>0</v>
      </c>
      <c r="X19" s="11">
        <f t="shared" si="7"/>
        <v>0</v>
      </c>
      <c r="Z19" s="1">
        <f>COUNTA(H19,J19,L19,N19,#REF!,#REF!)</f>
        <v>2</v>
      </c>
    </row>
    <row r="20" spans="1:26" ht="14.25" customHeight="1" x14ac:dyDescent="0.55000000000000004">
      <c r="A20" s="104">
        <v>13</v>
      </c>
      <c r="B20" s="103" t="s">
        <v>40</v>
      </c>
      <c r="C20" s="103">
        <v>548876235</v>
      </c>
      <c r="D20" s="104">
        <v>17</v>
      </c>
      <c r="E20" s="103" t="s">
        <v>255</v>
      </c>
      <c r="F20" s="104" t="s">
        <v>249</v>
      </c>
      <c r="G20" s="118" t="s">
        <v>176</v>
      </c>
      <c r="H20" s="106"/>
      <c r="I20" s="141">
        <f>IF(ISBLANK(H20),0,IF(ISTEXT(H20),VLOOKUP(H20,Data!$B$1:C$27,2,FALSE),VLOOKUP(RANK(H20,H$8:H$30,1),Data!$B$1:C$27,2,FALSE)))</f>
        <v>0</v>
      </c>
      <c r="J20" s="106"/>
      <c r="K20" s="141">
        <f>IF(ISBLANK(J20),0,IF(ISTEXT(J20),VLOOKUP(J20,Data!$B$1:C$27,2,FALSE),VLOOKUP(RANK(J20,J$8:J$30,1),Data!$B$1:C$27,2,FALSE)))</f>
        <v>0</v>
      </c>
      <c r="L20" s="106"/>
      <c r="M20" s="141">
        <f>IF(ISBLANK(L20),0,IF(ISTEXT(L20),VLOOKUP(L20,Data!$B$1:E$27,2,FALSE),VLOOKUP(RANK(L20,L$8:L$30,1),Data!$B$1:E$27,2,FALSE)))</f>
        <v>0</v>
      </c>
      <c r="N20" s="106"/>
      <c r="O20" s="141">
        <f>IF(ISBLANK(N20),0,IF(ISTEXT(N20),VLOOKUP(N20,Data!$B$1:C$16,2,FALSE),VLOOKUP(RANK(N20,$N$8:$N$30,1),Data!$B$1:C$16,2,FALSE)))</f>
        <v>0</v>
      </c>
      <c r="P20" s="111" t="str">
        <f t="shared" si="0"/>
        <v>nc</v>
      </c>
      <c r="Q20" s="111"/>
      <c r="R20" s="111">
        <f t="shared" si="1"/>
        <v>0</v>
      </c>
      <c r="S20" s="113">
        <f t="shared" si="2"/>
        <v>0</v>
      </c>
      <c r="T20" s="56">
        <f t="shared" si="3"/>
        <v>0</v>
      </c>
      <c r="U20" s="11">
        <f t="shared" si="4"/>
        <v>0</v>
      </c>
      <c r="V20" s="11">
        <f t="shared" si="5"/>
        <v>0</v>
      </c>
      <c r="W20" s="11">
        <f t="shared" si="6"/>
        <v>0</v>
      </c>
      <c r="X20" s="11">
        <f t="shared" si="7"/>
        <v>0</v>
      </c>
      <c r="Z20" s="1">
        <f>COUNTA(H20,J20,L20,N20,#REF!,#REF!)</f>
        <v>2</v>
      </c>
    </row>
    <row r="21" spans="1:26" ht="14.25" customHeight="1" x14ac:dyDescent="0.55000000000000004">
      <c r="A21" s="104">
        <v>14</v>
      </c>
      <c r="B21" s="103" t="s">
        <v>42</v>
      </c>
      <c r="C21" s="103">
        <v>545844266</v>
      </c>
      <c r="D21" s="104">
        <v>17.100000000000001</v>
      </c>
      <c r="E21" s="103" t="s">
        <v>256</v>
      </c>
      <c r="F21" s="104" t="s">
        <v>249</v>
      </c>
      <c r="G21" s="120" t="s">
        <v>181</v>
      </c>
      <c r="H21" s="106"/>
      <c r="I21" s="141">
        <f>IF(ISBLANK(H21),0,IF(ISTEXT(H21),VLOOKUP(H21,Data!$B$1:C$27,2,FALSE),VLOOKUP(RANK(H21,H$8:H$30,1),Data!$B$1:C$27,2,FALSE)))</f>
        <v>0</v>
      </c>
      <c r="J21" s="106"/>
      <c r="K21" s="141">
        <f>IF(ISBLANK(J21),0,IF(ISTEXT(J21),VLOOKUP(J21,Data!$B$1:C$27,2,FALSE),VLOOKUP(RANK(J21,J$8:J$30,1),Data!$B$1:C$27,2,FALSE)))</f>
        <v>0</v>
      </c>
      <c r="L21" s="106"/>
      <c r="M21" s="141">
        <f>IF(ISBLANK(L21),0,IF(ISTEXT(L21),VLOOKUP(L21,Data!$B$1:E$27,2,FALSE),VLOOKUP(RANK(L21,L$8:L$30,1),Data!$B$1:E$27,2,FALSE)))</f>
        <v>0</v>
      </c>
      <c r="N21" s="106"/>
      <c r="O21" s="141">
        <f>IF(ISBLANK(N21),0,IF(ISTEXT(N21),VLOOKUP(N21,Data!$B$1:C$16,2,FALSE),VLOOKUP(RANK(N21,$N$8:$N$30,1),Data!$B$1:C$16,2,FALSE)))</f>
        <v>0</v>
      </c>
      <c r="P21" s="111" t="str">
        <f t="shared" si="0"/>
        <v>nc</v>
      </c>
      <c r="Q21" s="111"/>
      <c r="R21" s="111">
        <f t="shared" si="1"/>
        <v>0</v>
      </c>
      <c r="S21" s="113">
        <f t="shared" si="2"/>
        <v>0</v>
      </c>
      <c r="T21" s="56">
        <f t="shared" si="3"/>
        <v>0</v>
      </c>
      <c r="U21" s="11">
        <f t="shared" si="4"/>
        <v>0</v>
      </c>
      <c r="V21" s="11">
        <f t="shared" si="5"/>
        <v>0</v>
      </c>
      <c r="W21" s="11">
        <f t="shared" si="6"/>
        <v>0</v>
      </c>
      <c r="X21" s="11">
        <f t="shared" si="7"/>
        <v>0</v>
      </c>
      <c r="Z21" s="1">
        <f>COUNTA(H21,J21,L21,N21,#REF!,#REF!)</f>
        <v>2</v>
      </c>
    </row>
    <row r="22" spans="1:26" ht="14.25" customHeight="1" x14ac:dyDescent="0.55000000000000004">
      <c r="A22" s="104">
        <v>15</v>
      </c>
      <c r="B22" s="107" t="s">
        <v>42</v>
      </c>
      <c r="C22" s="107">
        <v>541894255</v>
      </c>
      <c r="D22" s="108">
        <v>17.600000000000001</v>
      </c>
      <c r="E22" s="107" t="s">
        <v>257</v>
      </c>
      <c r="F22" s="108" t="s">
        <v>249</v>
      </c>
      <c r="G22" s="120" t="s">
        <v>181</v>
      </c>
      <c r="H22" s="110"/>
      <c r="I22" s="141">
        <f>IF(ISBLANK(H22),0,IF(ISTEXT(H22),VLOOKUP(H22,Data!$B$1:C$27,2,FALSE),VLOOKUP(RANK(H22,H$8:H$30,1),Data!$B$1:C$27,2,FALSE)))</f>
        <v>0</v>
      </c>
      <c r="J22" s="110"/>
      <c r="K22" s="141">
        <f>IF(ISBLANK(J22),0,IF(ISTEXT(J22),VLOOKUP(J22,Data!$B$1:C$27,2,FALSE),VLOOKUP(RANK(J22,J$8:J$30,1),Data!$B$1:C$27,2,FALSE)))</f>
        <v>0</v>
      </c>
      <c r="L22" s="110"/>
      <c r="M22" s="141">
        <f>IF(ISBLANK(L22),0,IF(ISTEXT(L22),VLOOKUP(L22,Data!$B$1:E$27,2,FALSE),VLOOKUP(RANK(L22,L$8:L$30,1),Data!$B$1:E$27,2,FALSE)))</f>
        <v>0</v>
      </c>
      <c r="N22" s="110"/>
      <c r="O22" s="141">
        <f>IF(ISBLANK(N22),0,IF(ISTEXT(N22),VLOOKUP(N22,Data!$B$1:C$16,2,FALSE),VLOOKUP(RANK(N22,$N$8:$N$30,1),Data!$B$1:C$16,2,FALSE)))</f>
        <v>0</v>
      </c>
      <c r="P22" s="111" t="str">
        <f t="shared" si="0"/>
        <v>nc</v>
      </c>
      <c r="Q22" s="111"/>
      <c r="R22" s="111">
        <f t="shared" si="1"/>
        <v>0</v>
      </c>
      <c r="S22" s="113">
        <f t="shared" si="2"/>
        <v>0</v>
      </c>
      <c r="T22" s="56">
        <f t="shared" si="3"/>
        <v>0</v>
      </c>
      <c r="U22" s="11">
        <f t="shared" si="4"/>
        <v>0</v>
      </c>
      <c r="V22" s="11">
        <f t="shared" si="5"/>
        <v>0</v>
      </c>
      <c r="W22" s="11">
        <f t="shared" si="6"/>
        <v>0</v>
      </c>
      <c r="X22" s="11">
        <f t="shared" si="7"/>
        <v>0</v>
      </c>
      <c r="Z22" s="1">
        <f>COUNTA(H22,J22,L22,N22,#REF!,#REF!)</f>
        <v>2</v>
      </c>
    </row>
    <row r="23" spans="1:26" ht="14.25" customHeight="1" x14ac:dyDescent="0.55000000000000004">
      <c r="A23" s="104">
        <v>16</v>
      </c>
      <c r="B23" s="107" t="s">
        <v>41</v>
      </c>
      <c r="C23" s="107">
        <v>532537283</v>
      </c>
      <c r="D23" s="108">
        <v>19.2</v>
      </c>
      <c r="E23" s="107" t="s">
        <v>258</v>
      </c>
      <c r="F23" s="108" t="s">
        <v>249</v>
      </c>
      <c r="G23" s="117" t="s">
        <v>213</v>
      </c>
      <c r="H23" s="110"/>
      <c r="I23" s="141">
        <f>IF(ISBLANK(H23),0,IF(ISTEXT(H23),VLOOKUP(H23,Data!$B$1:C$27,2,FALSE),VLOOKUP(RANK(H23,H$8:H$30,1),Data!$B$1:C$27,2,FALSE)))</f>
        <v>0</v>
      </c>
      <c r="J23" s="110"/>
      <c r="K23" s="141">
        <f>IF(ISBLANK(J23),0,IF(ISTEXT(J23),VLOOKUP(J23,Data!$B$1:C$27,2,FALSE),VLOOKUP(RANK(J23,J$8:J$30,1),Data!$B$1:C$27,2,FALSE)))</f>
        <v>0</v>
      </c>
      <c r="L23" s="110"/>
      <c r="M23" s="141">
        <f>IF(ISBLANK(L23),0,IF(ISTEXT(L23),VLOOKUP(L23,Data!$B$1:E$27,2,FALSE),VLOOKUP(RANK(L23,L$8:L$30,1),Data!$B$1:E$27,2,FALSE)))</f>
        <v>0</v>
      </c>
      <c r="N23" s="110"/>
      <c r="O23" s="141">
        <f>IF(ISBLANK(N23),0,IF(ISTEXT(N23),VLOOKUP(N23,Data!$B$1:C$16,2,FALSE),VLOOKUP(RANK(N23,$N$8:$N$30,1),Data!$B$1:C$16,2,FALSE)))</f>
        <v>0</v>
      </c>
      <c r="P23" s="111" t="str">
        <f t="shared" si="0"/>
        <v>nc</v>
      </c>
      <c r="Q23" s="111"/>
      <c r="R23" s="111">
        <f t="shared" si="1"/>
        <v>0</v>
      </c>
      <c r="S23" s="113">
        <f t="shared" si="2"/>
        <v>0</v>
      </c>
      <c r="T23" s="56">
        <f t="shared" si="3"/>
        <v>0</v>
      </c>
      <c r="U23" s="11">
        <f t="shared" si="4"/>
        <v>0</v>
      </c>
      <c r="V23" s="11">
        <f t="shared" si="5"/>
        <v>0</v>
      </c>
      <c r="W23" s="11">
        <f t="shared" si="6"/>
        <v>0</v>
      </c>
      <c r="X23" s="11">
        <f t="shared" si="7"/>
        <v>0</v>
      </c>
      <c r="Z23" s="1">
        <f>COUNTA(H23,J23,L23,N23,#REF!,#REF!)</f>
        <v>2</v>
      </c>
    </row>
    <row r="24" spans="1:26" ht="14.25" customHeight="1" x14ac:dyDescent="0.55000000000000004">
      <c r="A24" s="104">
        <v>17</v>
      </c>
      <c r="B24" s="107" t="s">
        <v>41</v>
      </c>
      <c r="C24" s="107">
        <v>510510235</v>
      </c>
      <c r="D24" s="108">
        <v>19.5</v>
      </c>
      <c r="E24" s="107" t="s">
        <v>71</v>
      </c>
      <c r="F24" s="108" t="s">
        <v>247</v>
      </c>
      <c r="G24" s="117" t="s">
        <v>214</v>
      </c>
      <c r="H24" s="110"/>
      <c r="I24" s="141">
        <f>IF(ISBLANK(H24),0,IF(ISTEXT(H24),VLOOKUP(H24,Data!$B$1:C$27,2,FALSE),VLOOKUP(RANK(H24,H$8:H$30,1),Data!$B$1:C$27,2,FALSE)))</f>
        <v>0</v>
      </c>
      <c r="J24" s="110"/>
      <c r="K24" s="141">
        <f>IF(ISBLANK(J24),0,IF(ISTEXT(J24),VLOOKUP(J24,Data!$B$1:C$27,2,FALSE),VLOOKUP(RANK(J24,J$8:J$30,1),Data!$B$1:C$27,2,FALSE)))</f>
        <v>0</v>
      </c>
      <c r="L24" s="110"/>
      <c r="M24" s="141">
        <f>IF(ISBLANK(L24),0,IF(ISTEXT(L24),VLOOKUP(L24,Data!$B$1:E$27,2,FALSE),VLOOKUP(RANK(L24,L$8:L$30,1),Data!$B$1:E$27,2,FALSE)))</f>
        <v>0</v>
      </c>
      <c r="N24" s="110"/>
      <c r="O24" s="141">
        <f>IF(ISBLANK(N24),0,IF(ISTEXT(N24),VLOOKUP(N24,Data!$B$1:C$16,2,FALSE),VLOOKUP(RANK(N24,$N$8:$N$30,1),Data!$B$1:C$16,2,FALSE)))</f>
        <v>0</v>
      </c>
      <c r="P24" s="111" t="str">
        <f t="shared" si="0"/>
        <v>nc</v>
      </c>
      <c r="Q24" s="111"/>
      <c r="R24" s="111">
        <f t="shared" si="1"/>
        <v>0</v>
      </c>
      <c r="S24" s="113">
        <f t="shared" si="2"/>
        <v>0</v>
      </c>
      <c r="T24" s="56">
        <f t="shared" si="3"/>
        <v>0</v>
      </c>
      <c r="U24" s="11">
        <f t="shared" si="4"/>
        <v>0</v>
      </c>
      <c r="V24" s="11">
        <f t="shared" si="5"/>
        <v>0</v>
      </c>
      <c r="W24" s="11">
        <f t="shared" si="6"/>
        <v>0</v>
      </c>
      <c r="X24" s="11">
        <f t="shared" si="7"/>
        <v>0</v>
      </c>
      <c r="Z24" s="1">
        <f>COUNTA(H24,J24,L24,N24,#REF!,#REF!)</f>
        <v>2</v>
      </c>
    </row>
    <row r="25" spans="1:26" ht="14.25" customHeight="1" x14ac:dyDescent="0.55000000000000004">
      <c r="A25" s="104">
        <v>18</v>
      </c>
      <c r="B25" s="107" t="s">
        <v>42</v>
      </c>
      <c r="C25" s="107">
        <v>513458243</v>
      </c>
      <c r="D25" s="108">
        <v>21.7</v>
      </c>
      <c r="E25" s="107" t="s">
        <v>260</v>
      </c>
      <c r="F25" s="108" t="s">
        <v>249</v>
      </c>
      <c r="G25" s="120" t="s">
        <v>241</v>
      </c>
      <c r="H25" s="110"/>
      <c r="I25" s="141">
        <f>IF(ISBLANK(H25),0,IF(ISTEXT(H25),VLOOKUP(H25,Data!$B$1:C$27,2,FALSE),VLOOKUP(RANK(H25,H$8:H$30,1),Data!$B$1:C$27,2,FALSE)))</f>
        <v>0</v>
      </c>
      <c r="J25" s="110"/>
      <c r="K25" s="141">
        <f>IF(ISBLANK(J25),0,IF(ISTEXT(J25),VLOOKUP(J25,Data!$B$1:C$27,2,FALSE),VLOOKUP(RANK(J25,J$8:J$30,1),Data!$B$1:C$27,2,FALSE)))</f>
        <v>0</v>
      </c>
      <c r="L25" s="110"/>
      <c r="M25" s="141">
        <f>IF(ISBLANK(L25),0,IF(ISTEXT(L25),VLOOKUP(L25,Data!$B$1:E$27,2,FALSE),VLOOKUP(RANK(L25,L$8:L$30,1),Data!$B$1:E$27,2,FALSE)))</f>
        <v>0</v>
      </c>
      <c r="N25" s="110"/>
      <c r="O25" s="141">
        <f>IF(ISBLANK(N25),0,IF(ISTEXT(N25),VLOOKUP(N25,Data!$B$1:C$16,2,FALSE),VLOOKUP(RANK(N25,$N$8:$N$30,1),Data!$B$1:C$16,2,FALSE)))</f>
        <v>0</v>
      </c>
      <c r="P25" s="111" t="str">
        <f t="shared" si="0"/>
        <v>nc</v>
      </c>
      <c r="Q25" s="111"/>
      <c r="R25" s="111">
        <f t="shared" si="1"/>
        <v>0</v>
      </c>
      <c r="S25" s="113">
        <f t="shared" si="2"/>
        <v>0</v>
      </c>
      <c r="T25" s="56">
        <f t="shared" si="3"/>
        <v>0</v>
      </c>
      <c r="U25" s="11">
        <f t="shared" si="4"/>
        <v>0</v>
      </c>
      <c r="V25" s="11">
        <f t="shared" si="5"/>
        <v>0</v>
      </c>
      <c r="W25" s="11">
        <f t="shared" si="6"/>
        <v>0</v>
      </c>
      <c r="X25" s="11">
        <f t="shared" si="7"/>
        <v>0</v>
      </c>
      <c r="Z25" s="1">
        <f>COUNTA(H25,J25,L25,N25,#REF!,#REF!)</f>
        <v>2</v>
      </c>
    </row>
    <row r="26" spans="1:26" ht="14.25" customHeight="1" x14ac:dyDescent="0.55000000000000004">
      <c r="A26" s="104">
        <v>19</v>
      </c>
      <c r="B26" s="107"/>
      <c r="C26" s="107"/>
      <c r="D26" s="108"/>
      <c r="E26" s="107"/>
      <c r="F26" s="108"/>
      <c r="G26" s="118"/>
      <c r="H26" s="110"/>
      <c r="I26" s="141">
        <f>IF(ISBLANK(H26),0,IF(ISTEXT(H26),VLOOKUP(H26,Data!$B$1:C$27,2,FALSE),VLOOKUP(RANK(H26,H$8:H$30,1),Data!$B$1:C$27,2,FALSE)))</f>
        <v>0</v>
      </c>
      <c r="J26" s="110"/>
      <c r="K26" s="141">
        <f>IF(ISBLANK(J26),0,IF(ISTEXT(J26),VLOOKUP(J26,Data!$B$1:C$27,2,FALSE),VLOOKUP(RANK(J26,J$8:J$30,1),Data!$B$1:C$27,2,FALSE)))</f>
        <v>0</v>
      </c>
      <c r="L26" s="110"/>
      <c r="M26" s="141">
        <f>IF(ISBLANK(L26),0,IF(ISTEXT(L26),VLOOKUP(L26,Data!$B$1:E$27,2,FALSE),VLOOKUP(RANK(L26,L$8:L$30,1),Data!$B$1:E$27,2,FALSE)))</f>
        <v>0</v>
      </c>
      <c r="N26" s="110"/>
      <c r="O26" s="141">
        <f>IF(ISBLANK(N26),0,IF(ISTEXT(N26),VLOOKUP(N26,Data!$B$1:C$16,2,FALSE),VLOOKUP(RANK(N26,$N$8:$N$30,1),Data!$B$1:C$16,2,FALSE)))</f>
        <v>0</v>
      </c>
      <c r="P26" s="111" t="str">
        <f t="shared" ref="P26:P27" si="8">IF(R26&gt;0,RANK(R26,$R$8:$R$30),"nc")</f>
        <v>nc</v>
      </c>
      <c r="Q26" s="111"/>
      <c r="R26" s="111">
        <f t="shared" ref="R26:R29" si="9">SUM(U26:X26)-MIN(U26:X26)</f>
        <v>0</v>
      </c>
      <c r="S26" s="113">
        <f t="shared" si="2"/>
        <v>0</v>
      </c>
      <c r="T26" s="56">
        <f t="shared" si="3"/>
        <v>0</v>
      </c>
      <c r="U26" s="11">
        <f t="shared" si="4"/>
        <v>0</v>
      </c>
      <c r="V26" s="11">
        <f t="shared" si="5"/>
        <v>0</v>
      </c>
      <c r="W26" s="11">
        <f t="shared" si="6"/>
        <v>0</v>
      </c>
      <c r="X26" s="11">
        <f t="shared" si="7"/>
        <v>0</v>
      </c>
      <c r="Z26" s="1">
        <f>COUNTA(H26,J26,L26,N26,#REF!,#REF!)</f>
        <v>2</v>
      </c>
    </row>
    <row r="27" spans="1:26" ht="14.25" customHeight="1" x14ac:dyDescent="0.55000000000000004">
      <c r="A27" s="104">
        <v>20</v>
      </c>
      <c r="B27" s="107"/>
      <c r="C27" s="107"/>
      <c r="D27" s="108"/>
      <c r="E27" s="107"/>
      <c r="F27" s="108"/>
      <c r="G27" s="120"/>
      <c r="H27" s="110"/>
      <c r="I27" s="141">
        <f>IF(ISBLANK(H27),0,IF(ISTEXT(H27),VLOOKUP(H27,Data!$B$1:C$27,2,FALSE),VLOOKUP(RANK(H27,H$8:H$30,1),Data!$B$1:C$27,2,FALSE)))</f>
        <v>0</v>
      </c>
      <c r="J27" s="110"/>
      <c r="K27" s="141">
        <f>IF(ISBLANK(J27),0,IF(ISTEXT(J27),VLOOKUP(J27,Data!$B$1:C$27,2,FALSE),VLOOKUP(RANK(J27,J$8:J$30,1),Data!$B$1:C$27,2,FALSE)))</f>
        <v>0</v>
      </c>
      <c r="L27" s="110"/>
      <c r="M27" s="141">
        <f>IF(ISBLANK(L27),0,IF(ISTEXT(L27),VLOOKUP(L27,Data!$B$1:E$27,2,FALSE),VLOOKUP(RANK(L27,L$8:L$30,1),Data!$B$1:E$27,2,FALSE)))</f>
        <v>0</v>
      </c>
      <c r="N27" s="110"/>
      <c r="O27" s="141">
        <f>IF(ISBLANK(N27),0,IF(ISTEXT(N27),VLOOKUP(N27,Data!$B$1:C$16,2,FALSE),VLOOKUP(RANK(N27,$N$8:$N$30,1),Data!$B$1:C$16,2,FALSE)))</f>
        <v>0</v>
      </c>
      <c r="P27" s="111" t="str">
        <f t="shared" si="8"/>
        <v>nc</v>
      </c>
      <c r="Q27" s="111"/>
      <c r="R27" s="111">
        <f t="shared" si="9"/>
        <v>0</v>
      </c>
      <c r="S27" s="113">
        <f t="shared" si="2"/>
        <v>0</v>
      </c>
      <c r="T27" s="56">
        <f t="shared" si="3"/>
        <v>0</v>
      </c>
      <c r="U27" s="11">
        <f t="shared" si="4"/>
        <v>0</v>
      </c>
      <c r="V27" s="11">
        <f t="shared" si="5"/>
        <v>0</v>
      </c>
      <c r="W27" s="11">
        <f t="shared" si="6"/>
        <v>0</v>
      </c>
      <c r="X27" s="11">
        <f t="shared" si="7"/>
        <v>0</v>
      </c>
      <c r="Z27" s="1">
        <f>COUNTA(H27,J27,L27,N27,#REF!,#REF!)</f>
        <v>2</v>
      </c>
    </row>
    <row r="28" spans="1:26" ht="14.25" customHeight="1" x14ac:dyDescent="0.55000000000000004">
      <c r="A28" s="104">
        <v>21</v>
      </c>
      <c r="B28" s="107"/>
      <c r="C28" s="107"/>
      <c r="D28" s="108"/>
      <c r="E28" s="107"/>
      <c r="F28" s="108"/>
      <c r="G28" s="109"/>
      <c r="H28" s="110"/>
      <c r="I28" s="141">
        <f>IF(ISBLANK(H28),0,IF(ISTEXT(H28),VLOOKUP(H28,Data!$B$1:C$27,2,FALSE),VLOOKUP(RANK(H28,H$8:H$30,1),Data!$B$1:C$27,2,FALSE)))</f>
        <v>0</v>
      </c>
      <c r="J28" s="110"/>
      <c r="K28" s="141">
        <f>IF(ISBLANK(J28),0,IF(ISTEXT(J28),VLOOKUP(J28,Data!$B$1:C$27,2,FALSE),VLOOKUP(RANK(J28,J$8:J$30,1),Data!$B$1:C$27,2,FALSE)))</f>
        <v>0</v>
      </c>
      <c r="L28" s="110"/>
      <c r="M28" s="141">
        <f>IF(ISBLANK(L28),0,IF(ISTEXT(L28),VLOOKUP(L28,Data!$B$1:E$27,2,FALSE),VLOOKUP(RANK(L28,L$8:L$30,1),Data!$B$1:E$27,2,FALSE)))</f>
        <v>0</v>
      </c>
      <c r="N28" s="110"/>
      <c r="O28" s="141">
        <f>IF(ISBLANK(N28),0,IF(ISTEXT(N28),VLOOKUP(N28,Data!$B$1:C$16,2,FALSE),VLOOKUP(RANK(N28,$N$8:$N$30,1),Data!$B$1:C$16,2,FALSE)))</f>
        <v>0</v>
      </c>
      <c r="P28" s="111" t="str">
        <f t="shared" ref="P28:P29" si="10">IF(R28&gt;0,RANK(R28,$R$8:$R$30),"nc")</f>
        <v>nc</v>
      </c>
      <c r="Q28" s="111"/>
      <c r="R28" s="111">
        <f t="shared" si="9"/>
        <v>0</v>
      </c>
      <c r="S28" s="113">
        <f t="shared" si="2"/>
        <v>0</v>
      </c>
      <c r="T28" s="56">
        <f t="shared" ref="T28:T29" si="11">+M28+K28+I28+O28</f>
        <v>0</v>
      </c>
      <c r="U28" s="11">
        <f t="shared" si="4"/>
        <v>0</v>
      </c>
      <c r="V28" s="11">
        <f t="shared" si="5"/>
        <v>0</v>
      </c>
      <c r="W28" s="11">
        <f t="shared" si="6"/>
        <v>0</v>
      </c>
      <c r="X28" s="11">
        <f t="shared" si="7"/>
        <v>0</v>
      </c>
      <c r="Z28" s="1">
        <f>COUNTA(H28,J28,L28,N28,#REF!,#REF!)</f>
        <v>2</v>
      </c>
    </row>
    <row r="29" spans="1:26" ht="14.25" customHeight="1" x14ac:dyDescent="0.55000000000000004">
      <c r="A29" s="104">
        <v>22</v>
      </c>
      <c r="B29" s="107"/>
      <c r="C29" s="107"/>
      <c r="D29" s="108"/>
      <c r="E29" s="107"/>
      <c r="F29" s="108"/>
      <c r="G29" s="109"/>
      <c r="H29" s="110"/>
      <c r="I29" s="141">
        <f>IF(ISBLANK(H29),0,IF(ISTEXT(H29),VLOOKUP(H29,Data!$B$1:C$27,2,FALSE),VLOOKUP(RANK(H29,H$8:H$30,1),Data!$B$1:C$27,2,FALSE)))</f>
        <v>0</v>
      </c>
      <c r="J29" s="110"/>
      <c r="K29" s="141">
        <f>IF(ISBLANK(J29),0,IF(ISTEXT(J29),VLOOKUP(J29,Data!$B$1:C$27,2,FALSE),VLOOKUP(RANK(J29,J$8:J$30,1),Data!$B$1:C$27,2,FALSE)))</f>
        <v>0</v>
      </c>
      <c r="L29" s="110"/>
      <c r="M29" s="141">
        <f>IF(ISBLANK(L29),0,IF(ISTEXT(L29),VLOOKUP(L29,Data!$B$1:E$27,2,FALSE),VLOOKUP(RANK(L29,L$8:L$30,1),Data!$B$1:E$27,2,FALSE)))</f>
        <v>0</v>
      </c>
      <c r="N29" s="110"/>
      <c r="O29" s="141">
        <f>IF(ISBLANK(N29),0,IF(ISTEXT(N29),VLOOKUP(N29,Data!$B$1:C$16,2,FALSE),VLOOKUP(RANK(N29,$N$8:$N$30,1),Data!$B$1:C$16,2,FALSE)))</f>
        <v>0</v>
      </c>
      <c r="P29" s="111" t="str">
        <f t="shared" si="10"/>
        <v>nc</v>
      </c>
      <c r="Q29" s="111"/>
      <c r="R29" s="111">
        <f t="shared" si="9"/>
        <v>0</v>
      </c>
      <c r="S29" s="113">
        <f t="shared" si="2"/>
        <v>0</v>
      </c>
      <c r="T29" s="56">
        <f t="shared" si="11"/>
        <v>0</v>
      </c>
      <c r="U29" s="11">
        <f t="shared" si="4"/>
        <v>0</v>
      </c>
      <c r="V29" s="11">
        <f t="shared" si="5"/>
        <v>0</v>
      </c>
      <c r="W29" s="11">
        <f t="shared" si="6"/>
        <v>0</v>
      </c>
      <c r="X29" s="11">
        <f t="shared" si="7"/>
        <v>0</v>
      </c>
      <c r="Z29" s="1">
        <f>COUNTA(H29,J29,L29,N29,#REF!,#REF!)</f>
        <v>2</v>
      </c>
    </row>
    <row r="30" spans="1:26" ht="14.25" customHeight="1" thickBot="1" x14ac:dyDescent="0.6">
      <c r="A30" s="7"/>
      <c r="B30" s="6"/>
      <c r="C30" s="6"/>
      <c r="D30" s="7"/>
      <c r="E30" s="6"/>
      <c r="F30" s="7"/>
      <c r="G30" s="7"/>
      <c r="H30" s="59"/>
      <c r="I30" s="60"/>
      <c r="J30" s="59"/>
      <c r="K30" s="60"/>
      <c r="L30" s="59"/>
      <c r="M30" s="60"/>
      <c r="N30" s="59"/>
      <c r="O30" s="60"/>
      <c r="P30" s="12"/>
      <c r="Q30" s="61"/>
      <c r="R30" s="58"/>
      <c r="S30" s="57"/>
      <c r="T30" s="57"/>
      <c r="U30" s="11"/>
      <c r="V30" s="11"/>
      <c r="W30" s="11"/>
      <c r="X30" s="11"/>
    </row>
    <row r="31" spans="1:26" ht="14.25" customHeight="1" x14ac:dyDescent="0.6">
      <c r="D31" s="2"/>
      <c r="E31" s="2"/>
      <c r="H31" s="1">
        <f>COUNTA(H8:H29)</f>
        <v>4</v>
      </c>
      <c r="J31" s="1">
        <f>COUNTA(J8:J29)</f>
        <v>2</v>
      </c>
      <c r="L31" s="1">
        <f>COUNTA(L8:L29)</f>
        <v>0</v>
      </c>
      <c r="N31" s="1">
        <f>COUNTA(N8:N29)</f>
        <v>0</v>
      </c>
      <c r="Q31" s="62">
        <f>COUNTA(Q8:Q29)</f>
        <v>0</v>
      </c>
      <c r="R31" s="62"/>
    </row>
    <row r="32" spans="1:26" ht="80.25" customHeight="1" x14ac:dyDescent="0.55000000000000004">
      <c r="D32" s="2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</row>
    <row r="33" spans="4:10" ht="14.25" customHeight="1" x14ac:dyDescent="0.55000000000000004">
      <c r="D33" s="2"/>
      <c r="E33" s="2"/>
    </row>
    <row r="34" spans="4:10" ht="14.25" customHeight="1" x14ac:dyDescent="0.55000000000000004">
      <c r="D34" s="2"/>
    </row>
    <row r="35" spans="4:10" ht="14.25" customHeight="1" x14ac:dyDescent="0.55000000000000004">
      <c r="D35" s="2"/>
      <c r="I35" s="139" t="s">
        <v>162</v>
      </c>
      <c r="J35" s="139">
        <v>3</v>
      </c>
    </row>
    <row r="36" spans="4:10" ht="14.25" customHeight="1" x14ac:dyDescent="0.55000000000000004">
      <c r="D36" s="2"/>
      <c r="I36" s="1" t="s">
        <v>163</v>
      </c>
      <c r="J36" s="1" t="e">
        <f>J35-#REF!</f>
        <v>#REF!</v>
      </c>
    </row>
    <row r="37" spans="4:10" ht="14.25" customHeight="1" x14ac:dyDescent="0.55000000000000004">
      <c r="D37" s="2"/>
    </row>
    <row r="38" spans="4:10" ht="14.25" customHeight="1" x14ac:dyDescent="0.55000000000000004">
      <c r="D38" s="2"/>
    </row>
    <row r="39" spans="4:10" ht="14.25" customHeight="1" x14ac:dyDescent="0.55000000000000004">
      <c r="D39" s="2"/>
    </row>
    <row r="40" spans="4:10" ht="14.25" customHeight="1" x14ac:dyDescent="0.55000000000000004">
      <c r="D40" s="2"/>
    </row>
    <row r="41" spans="4:10" ht="14.25" customHeight="1" x14ac:dyDescent="0.55000000000000004">
      <c r="D41" s="2"/>
    </row>
    <row r="42" spans="4:10" ht="14.25" customHeight="1" x14ac:dyDescent="0.55000000000000004">
      <c r="D42" s="2"/>
    </row>
    <row r="43" spans="4:10" ht="14.25" customHeight="1" x14ac:dyDescent="0.55000000000000004">
      <c r="D43" s="2"/>
    </row>
    <row r="44" spans="4:10" ht="14.25" customHeight="1" x14ac:dyDescent="0.55000000000000004">
      <c r="D44" s="2"/>
    </row>
    <row r="45" spans="4:10" ht="14.25" customHeight="1" x14ac:dyDescent="0.55000000000000004">
      <c r="D45" s="2"/>
    </row>
    <row r="46" spans="4:10" ht="14.25" customHeight="1" x14ac:dyDescent="0.55000000000000004">
      <c r="D46" s="2"/>
    </row>
    <row r="47" spans="4:10" ht="14.25" customHeight="1" x14ac:dyDescent="0.55000000000000004">
      <c r="D47" s="2"/>
    </row>
    <row r="48" spans="4:10" ht="14.25" customHeight="1" x14ac:dyDescent="0.55000000000000004">
      <c r="D48" s="2"/>
    </row>
    <row r="49" spans="4:5" ht="14.25" customHeight="1" x14ac:dyDescent="0.55000000000000004">
      <c r="D49" s="2"/>
    </row>
    <row r="50" spans="4:5" ht="14.25" customHeight="1" x14ac:dyDescent="0.55000000000000004">
      <c r="D50" s="2"/>
    </row>
    <row r="51" spans="4:5" ht="14.25" customHeight="1" x14ac:dyDescent="0.55000000000000004">
      <c r="D51" s="2"/>
    </row>
    <row r="52" spans="4:5" ht="14.25" customHeight="1" x14ac:dyDescent="0.55000000000000004">
      <c r="D52" s="2"/>
    </row>
    <row r="53" spans="4:5" ht="14.25" customHeight="1" x14ac:dyDescent="0.55000000000000004">
      <c r="D53" s="2"/>
    </row>
    <row r="54" spans="4:5" ht="14.25" customHeight="1" x14ac:dyDescent="0.55000000000000004">
      <c r="D54" s="2"/>
    </row>
    <row r="55" spans="4:5" ht="14.25" customHeight="1" x14ac:dyDescent="0.55000000000000004">
      <c r="D55" s="2"/>
    </row>
    <row r="56" spans="4:5" ht="14.25" customHeight="1" x14ac:dyDescent="0.55000000000000004">
      <c r="D56" s="2"/>
    </row>
    <row r="57" spans="4:5" ht="14.25" customHeight="1" x14ac:dyDescent="0.55000000000000004">
      <c r="D57" s="2"/>
    </row>
    <row r="58" spans="4:5" ht="14.25" customHeight="1" x14ac:dyDescent="0.55000000000000004">
      <c r="D58" s="2"/>
    </row>
    <row r="59" spans="4:5" ht="14.25" customHeight="1" x14ac:dyDescent="0.55000000000000004">
      <c r="D59" s="2"/>
    </row>
    <row r="60" spans="4:5" ht="14.25" customHeight="1" x14ac:dyDescent="0.55000000000000004">
      <c r="D60" s="2"/>
    </row>
    <row r="61" spans="4:5" ht="14.25" customHeight="1" x14ac:dyDescent="0.55000000000000004">
      <c r="D61" s="2"/>
      <c r="E61" s="2"/>
    </row>
    <row r="62" spans="4:5" ht="14.25" customHeight="1" x14ac:dyDescent="0.55000000000000004">
      <c r="D62" s="2"/>
      <c r="E62" s="2"/>
    </row>
    <row r="63" spans="4:5" ht="14.25" customHeight="1" x14ac:dyDescent="0.55000000000000004">
      <c r="D63" s="2"/>
      <c r="E63" s="2"/>
    </row>
    <row r="64" spans="4:5" ht="14.25" customHeight="1" x14ac:dyDescent="0.55000000000000004">
      <c r="D64" s="2"/>
      <c r="E64" s="2"/>
    </row>
    <row r="65" spans="4:5" ht="14.25" customHeight="1" x14ac:dyDescent="0.55000000000000004">
      <c r="D65" s="2"/>
      <c r="E65" s="2"/>
    </row>
    <row r="66" spans="4:5" ht="14.25" customHeight="1" x14ac:dyDescent="0.55000000000000004">
      <c r="D66" s="2"/>
      <c r="E66" s="2"/>
    </row>
    <row r="67" spans="4:5" ht="14.25" customHeight="1" x14ac:dyDescent="0.55000000000000004">
      <c r="D67" s="2"/>
      <c r="E67" s="2"/>
    </row>
    <row r="68" spans="4:5" ht="14.25" customHeight="1" x14ac:dyDescent="0.55000000000000004">
      <c r="D68" s="2"/>
      <c r="E68" s="2"/>
    </row>
    <row r="69" spans="4:5" ht="14.25" customHeight="1" x14ac:dyDescent="0.55000000000000004">
      <c r="D69" s="2"/>
      <c r="E69" s="2"/>
    </row>
    <row r="70" spans="4:5" ht="14.25" customHeight="1" x14ac:dyDescent="0.55000000000000004">
      <c r="D70" s="2"/>
      <c r="E70" s="2"/>
    </row>
    <row r="71" spans="4:5" ht="14.25" customHeight="1" x14ac:dyDescent="0.55000000000000004">
      <c r="D71" s="2"/>
      <c r="E71" s="2"/>
    </row>
    <row r="72" spans="4:5" ht="14.25" customHeight="1" x14ac:dyDescent="0.55000000000000004">
      <c r="D72" s="2"/>
      <c r="E72" s="2"/>
    </row>
    <row r="73" spans="4:5" ht="14.25" customHeight="1" x14ac:dyDescent="0.55000000000000004">
      <c r="D73" s="2"/>
      <c r="E73" s="2"/>
    </row>
    <row r="74" spans="4:5" ht="14.25" customHeight="1" x14ac:dyDescent="0.55000000000000004">
      <c r="D74" s="2"/>
      <c r="E74" s="2"/>
    </row>
    <row r="75" spans="4:5" ht="14.25" customHeight="1" x14ac:dyDescent="0.55000000000000004">
      <c r="D75" s="2"/>
      <c r="E75" s="2"/>
    </row>
    <row r="76" spans="4:5" ht="14.25" customHeight="1" x14ac:dyDescent="0.55000000000000004">
      <c r="D76" s="2"/>
      <c r="E76" s="2"/>
    </row>
    <row r="77" spans="4:5" ht="14.25" customHeight="1" x14ac:dyDescent="0.55000000000000004">
      <c r="D77" s="2"/>
      <c r="E77" s="2"/>
    </row>
    <row r="78" spans="4:5" ht="14.25" customHeight="1" x14ac:dyDescent="0.55000000000000004">
      <c r="D78" s="2"/>
      <c r="E78" s="2"/>
    </row>
    <row r="79" spans="4:5" ht="14.25" customHeight="1" x14ac:dyDescent="0.55000000000000004">
      <c r="D79" s="2"/>
      <c r="E79" s="2"/>
    </row>
    <row r="80" spans="4:5" ht="14.25" customHeight="1" x14ac:dyDescent="0.55000000000000004">
      <c r="D80" s="2"/>
      <c r="E80" s="2"/>
    </row>
    <row r="81" spans="4:5" ht="14.25" customHeight="1" x14ac:dyDescent="0.55000000000000004">
      <c r="D81" s="2"/>
      <c r="E81" s="2"/>
    </row>
    <row r="82" spans="4:5" ht="14.25" customHeight="1" x14ac:dyDescent="0.55000000000000004">
      <c r="D82" s="2"/>
      <c r="E82" s="2"/>
    </row>
    <row r="83" spans="4:5" ht="14.25" customHeight="1" x14ac:dyDescent="0.55000000000000004">
      <c r="D83" s="2"/>
      <c r="E83" s="2"/>
    </row>
    <row r="84" spans="4:5" ht="14.25" customHeight="1" x14ac:dyDescent="0.55000000000000004">
      <c r="D84" s="2"/>
      <c r="E84" s="2"/>
    </row>
    <row r="85" spans="4:5" ht="14.25" customHeight="1" x14ac:dyDescent="0.55000000000000004">
      <c r="D85" s="2"/>
      <c r="E85" s="2"/>
    </row>
    <row r="86" spans="4:5" ht="14.25" customHeight="1" x14ac:dyDescent="0.55000000000000004">
      <c r="D86" s="2"/>
      <c r="E86" s="2"/>
    </row>
    <row r="87" spans="4:5" ht="14.25" customHeight="1" x14ac:dyDescent="0.55000000000000004">
      <c r="D87" s="2"/>
      <c r="E87" s="2"/>
    </row>
    <row r="88" spans="4:5" ht="14.25" customHeight="1" x14ac:dyDescent="0.55000000000000004">
      <c r="D88" s="2"/>
      <c r="E88" s="2"/>
    </row>
    <row r="89" spans="4:5" ht="14.25" customHeight="1" x14ac:dyDescent="0.55000000000000004">
      <c r="D89" s="2"/>
      <c r="E89" s="2"/>
    </row>
    <row r="90" spans="4:5" ht="14.25" customHeight="1" x14ac:dyDescent="0.55000000000000004">
      <c r="D90" s="2"/>
      <c r="E90" s="2"/>
    </row>
    <row r="91" spans="4:5" ht="14.25" customHeight="1" x14ac:dyDescent="0.55000000000000004">
      <c r="D91" s="2"/>
      <c r="E91" s="2"/>
    </row>
    <row r="92" spans="4:5" ht="14.25" customHeight="1" x14ac:dyDescent="0.55000000000000004">
      <c r="D92" s="2"/>
      <c r="E92" s="2"/>
    </row>
    <row r="93" spans="4:5" ht="14.25" customHeight="1" x14ac:dyDescent="0.55000000000000004">
      <c r="D93" s="2"/>
      <c r="E93" s="2"/>
    </row>
    <row r="94" spans="4:5" ht="14.25" customHeight="1" x14ac:dyDescent="0.55000000000000004">
      <c r="D94" s="2"/>
      <c r="E94" s="2"/>
    </row>
    <row r="95" spans="4:5" ht="14.25" customHeight="1" x14ac:dyDescent="0.55000000000000004">
      <c r="D95" s="2"/>
      <c r="E95" s="2"/>
    </row>
    <row r="96" spans="4:5" ht="14.25" customHeight="1" x14ac:dyDescent="0.55000000000000004">
      <c r="D96" s="2"/>
      <c r="E96" s="2"/>
    </row>
    <row r="97" spans="4:5" ht="14.25" customHeight="1" x14ac:dyDescent="0.55000000000000004">
      <c r="D97" s="2"/>
      <c r="E97" s="2"/>
    </row>
    <row r="98" spans="4:5" ht="14.25" customHeight="1" x14ac:dyDescent="0.55000000000000004">
      <c r="D98" s="2"/>
      <c r="E98" s="2"/>
    </row>
    <row r="99" spans="4:5" ht="14.25" customHeight="1" x14ac:dyDescent="0.55000000000000004">
      <c r="D99" s="2"/>
      <c r="E99" s="2"/>
    </row>
    <row r="100" spans="4:5" ht="14.25" customHeight="1" x14ac:dyDescent="0.55000000000000004">
      <c r="D100" s="2"/>
      <c r="E100" s="2"/>
    </row>
    <row r="101" spans="4:5" ht="14.25" customHeight="1" x14ac:dyDescent="0.55000000000000004">
      <c r="D101" s="2"/>
      <c r="E101" s="2"/>
    </row>
    <row r="102" spans="4:5" ht="14.25" customHeight="1" x14ac:dyDescent="0.55000000000000004">
      <c r="D102" s="2"/>
      <c r="E102" s="2"/>
    </row>
    <row r="103" spans="4:5" ht="14.25" customHeight="1" x14ac:dyDescent="0.55000000000000004">
      <c r="D103" s="2"/>
      <c r="E103" s="2"/>
    </row>
    <row r="104" spans="4:5" ht="14.25" customHeight="1" x14ac:dyDescent="0.55000000000000004">
      <c r="D104" s="2"/>
      <c r="E104" s="2"/>
    </row>
    <row r="105" spans="4:5" ht="14.25" customHeight="1" x14ac:dyDescent="0.55000000000000004">
      <c r="D105" s="2"/>
      <c r="E105" s="2"/>
    </row>
    <row r="106" spans="4:5" ht="14.25" customHeight="1" x14ac:dyDescent="0.55000000000000004">
      <c r="D106" s="2"/>
      <c r="E106" s="2"/>
    </row>
    <row r="107" spans="4:5" ht="14.25" customHeight="1" x14ac:dyDescent="0.55000000000000004">
      <c r="D107" s="2"/>
      <c r="E107" s="2"/>
    </row>
    <row r="108" spans="4:5" ht="14.25" customHeight="1" x14ac:dyDescent="0.55000000000000004">
      <c r="D108" s="2"/>
      <c r="E108" s="2"/>
    </row>
    <row r="109" spans="4:5" ht="14.25" customHeight="1" x14ac:dyDescent="0.55000000000000004">
      <c r="D109" s="2"/>
      <c r="E109" s="2"/>
    </row>
    <row r="110" spans="4:5" ht="14.25" customHeight="1" x14ac:dyDescent="0.55000000000000004">
      <c r="D110" s="2"/>
      <c r="E110" s="2"/>
    </row>
    <row r="111" spans="4:5" ht="14.25" customHeight="1" x14ac:dyDescent="0.55000000000000004">
      <c r="D111" s="2"/>
      <c r="E111" s="2"/>
    </row>
    <row r="112" spans="4:5" ht="14.25" customHeight="1" x14ac:dyDescent="0.55000000000000004">
      <c r="D112" s="2"/>
      <c r="E112" s="2"/>
    </row>
    <row r="113" spans="4:5" ht="14.25" customHeight="1" x14ac:dyDescent="0.55000000000000004">
      <c r="D113" s="2"/>
      <c r="E113" s="2"/>
    </row>
    <row r="114" spans="4:5" ht="14.25" customHeight="1" x14ac:dyDescent="0.55000000000000004">
      <c r="D114" s="2"/>
      <c r="E114" s="2"/>
    </row>
    <row r="115" spans="4:5" ht="14.25" customHeight="1" x14ac:dyDescent="0.55000000000000004">
      <c r="D115" s="2"/>
      <c r="E115" s="2"/>
    </row>
    <row r="116" spans="4:5" ht="14.25" customHeight="1" x14ac:dyDescent="0.55000000000000004">
      <c r="D116" s="2"/>
      <c r="E116" s="2"/>
    </row>
    <row r="117" spans="4:5" ht="14.25" customHeight="1" x14ac:dyDescent="0.55000000000000004">
      <c r="D117" s="2"/>
      <c r="E117" s="2"/>
    </row>
    <row r="118" spans="4:5" ht="14.25" customHeight="1" x14ac:dyDescent="0.55000000000000004">
      <c r="D118" s="2"/>
      <c r="E118" s="2"/>
    </row>
    <row r="119" spans="4:5" ht="14.25" customHeight="1" x14ac:dyDescent="0.55000000000000004">
      <c r="D119" s="2"/>
      <c r="E119" s="2"/>
    </row>
    <row r="120" spans="4:5" ht="14.25" customHeight="1" x14ac:dyDescent="0.55000000000000004">
      <c r="D120" s="2"/>
      <c r="E120" s="2"/>
    </row>
    <row r="121" spans="4:5" ht="14.25" customHeight="1" x14ac:dyDescent="0.55000000000000004">
      <c r="D121" s="2"/>
      <c r="E121" s="2"/>
    </row>
    <row r="122" spans="4:5" ht="14.25" customHeight="1" x14ac:dyDescent="0.55000000000000004">
      <c r="D122" s="2"/>
      <c r="E122" s="2"/>
    </row>
    <row r="123" spans="4:5" ht="14.25" customHeight="1" x14ac:dyDescent="0.55000000000000004">
      <c r="D123" s="2"/>
      <c r="E123" s="2"/>
    </row>
    <row r="124" spans="4:5" ht="14.25" customHeight="1" x14ac:dyDescent="0.55000000000000004">
      <c r="D124" s="2"/>
      <c r="E124" s="2"/>
    </row>
    <row r="125" spans="4:5" ht="14.25" customHeight="1" x14ac:dyDescent="0.55000000000000004">
      <c r="D125" s="2"/>
      <c r="E125" s="2"/>
    </row>
    <row r="126" spans="4:5" ht="14.25" customHeight="1" x14ac:dyDescent="0.55000000000000004">
      <c r="D126" s="2"/>
      <c r="E126" s="2"/>
    </row>
    <row r="127" spans="4:5" ht="14.25" customHeight="1" x14ac:dyDescent="0.55000000000000004">
      <c r="D127" s="2"/>
      <c r="E127" s="2"/>
    </row>
    <row r="128" spans="4:5" ht="14.25" customHeight="1" x14ac:dyDescent="0.55000000000000004">
      <c r="D128" s="2"/>
      <c r="E128" s="2"/>
    </row>
    <row r="129" spans="4:5" ht="14.25" customHeight="1" x14ac:dyDescent="0.55000000000000004">
      <c r="D129" s="2"/>
      <c r="E129" s="2"/>
    </row>
    <row r="130" spans="4:5" ht="14.25" customHeight="1" x14ac:dyDescent="0.55000000000000004">
      <c r="D130" s="2"/>
      <c r="E130" s="2"/>
    </row>
    <row r="131" spans="4:5" ht="14.25" customHeight="1" x14ac:dyDescent="0.55000000000000004">
      <c r="D131" s="2"/>
      <c r="E131" s="2"/>
    </row>
    <row r="132" spans="4:5" ht="14.25" customHeight="1" x14ac:dyDescent="0.55000000000000004">
      <c r="D132" s="2"/>
      <c r="E132" s="2"/>
    </row>
    <row r="133" spans="4:5" ht="14.25" customHeight="1" x14ac:dyDescent="0.55000000000000004">
      <c r="D133" s="2"/>
      <c r="E133" s="2"/>
    </row>
    <row r="134" spans="4:5" ht="14.25" customHeight="1" x14ac:dyDescent="0.55000000000000004">
      <c r="D134" s="2"/>
      <c r="E134" s="2"/>
    </row>
    <row r="135" spans="4:5" ht="14.25" customHeight="1" x14ac:dyDescent="0.55000000000000004">
      <c r="D135" s="2"/>
      <c r="E135" s="2"/>
    </row>
    <row r="136" spans="4:5" ht="14.25" customHeight="1" x14ac:dyDescent="0.55000000000000004">
      <c r="D136" s="2"/>
      <c r="E136" s="2"/>
    </row>
    <row r="137" spans="4:5" ht="14.25" customHeight="1" x14ac:dyDescent="0.55000000000000004">
      <c r="D137" s="2"/>
      <c r="E137" s="2"/>
    </row>
    <row r="138" spans="4:5" ht="14.25" customHeight="1" x14ac:dyDescent="0.55000000000000004">
      <c r="D138" s="2"/>
      <c r="E138" s="2"/>
    </row>
    <row r="139" spans="4:5" ht="14.25" customHeight="1" x14ac:dyDescent="0.55000000000000004">
      <c r="D139" s="2"/>
      <c r="E139" s="2"/>
    </row>
    <row r="140" spans="4:5" ht="14.25" customHeight="1" x14ac:dyDescent="0.55000000000000004">
      <c r="D140" s="2"/>
      <c r="E140" s="2"/>
    </row>
    <row r="141" spans="4:5" ht="14.25" customHeight="1" x14ac:dyDescent="0.55000000000000004">
      <c r="D141" s="2"/>
      <c r="E141" s="2"/>
    </row>
    <row r="142" spans="4:5" ht="14.25" customHeight="1" x14ac:dyDescent="0.55000000000000004">
      <c r="D142" s="2"/>
      <c r="E142" s="2"/>
    </row>
    <row r="143" spans="4:5" ht="14.25" customHeight="1" x14ac:dyDescent="0.55000000000000004">
      <c r="D143" s="2"/>
      <c r="E143" s="2"/>
    </row>
    <row r="144" spans="4:5" ht="14.25" customHeight="1" x14ac:dyDescent="0.55000000000000004">
      <c r="D144" s="2"/>
      <c r="E144" s="2"/>
    </row>
    <row r="145" spans="4:5" ht="14.25" customHeight="1" x14ac:dyDescent="0.55000000000000004">
      <c r="D145" s="2"/>
      <c r="E145" s="2"/>
    </row>
    <row r="146" spans="4:5" ht="14.25" customHeight="1" x14ac:dyDescent="0.55000000000000004">
      <c r="D146" s="2"/>
      <c r="E146" s="2"/>
    </row>
    <row r="147" spans="4:5" ht="14.25" customHeight="1" x14ac:dyDescent="0.55000000000000004">
      <c r="D147" s="2"/>
      <c r="E147" s="2"/>
    </row>
    <row r="148" spans="4:5" ht="14.25" customHeight="1" x14ac:dyDescent="0.55000000000000004">
      <c r="D148" s="2"/>
      <c r="E148" s="2"/>
    </row>
    <row r="149" spans="4:5" ht="14.25" customHeight="1" x14ac:dyDescent="0.55000000000000004">
      <c r="D149" s="2"/>
      <c r="E149" s="2"/>
    </row>
    <row r="150" spans="4:5" ht="14.25" customHeight="1" x14ac:dyDescent="0.55000000000000004">
      <c r="D150" s="2"/>
      <c r="E150" s="2"/>
    </row>
    <row r="151" spans="4:5" ht="14.25" customHeight="1" x14ac:dyDescent="0.55000000000000004">
      <c r="D151" s="2"/>
      <c r="E151" s="2"/>
    </row>
    <row r="152" spans="4:5" ht="14.25" customHeight="1" x14ac:dyDescent="0.55000000000000004">
      <c r="D152" s="2"/>
      <c r="E152" s="2"/>
    </row>
    <row r="153" spans="4:5" ht="14.25" customHeight="1" x14ac:dyDescent="0.55000000000000004">
      <c r="D153" s="2"/>
      <c r="E153" s="2"/>
    </row>
    <row r="154" spans="4:5" ht="14.25" customHeight="1" x14ac:dyDescent="0.55000000000000004">
      <c r="D154" s="2"/>
      <c r="E154" s="2"/>
    </row>
    <row r="155" spans="4:5" ht="14.25" customHeight="1" x14ac:dyDescent="0.55000000000000004">
      <c r="D155" s="2"/>
      <c r="E155" s="2"/>
    </row>
    <row r="156" spans="4:5" ht="14.25" customHeight="1" x14ac:dyDescent="0.55000000000000004">
      <c r="D156" s="2"/>
      <c r="E156" s="2"/>
    </row>
    <row r="157" spans="4:5" ht="14.25" customHeight="1" x14ac:dyDescent="0.55000000000000004">
      <c r="D157" s="2"/>
      <c r="E157" s="2"/>
    </row>
    <row r="158" spans="4:5" ht="14.25" customHeight="1" x14ac:dyDescent="0.55000000000000004">
      <c r="D158" s="2"/>
      <c r="E158" s="2"/>
    </row>
    <row r="159" spans="4:5" ht="14.25" customHeight="1" x14ac:dyDescent="0.55000000000000004">
      <c r="D159" s="2"/>
      <c r="E159" s="2"/>
    </row>
    <row r="160" spans="4:5" ht="14.25" customHeight="1" x14ac:dyDescent="0.55000000000000004">
      <c r="D160" s="2"/>
      <c r="E160" s="2"/>
    </row>
    <row r="161" spans="4:5" ht="14.25" customHeight="1" x14ac:dyDescent="0.55000000000000004">
      <c r="D161" s="2"/>
      <c r="E161" s="2"/>
    </row>
    <row r="162" spans="4:5" ht="14.25" customHeight="1" x14ac:dyDescent="0.55000000000000004">
      <c r="D162" s="2"/>
      <c r="E162" s="2"/>
    </row>
    <row r="163" spans="4:5" ht="14.25" customHeight="1" x14ac:dyDescent="0.55000000000000004">
      <c r="D163" s="2"/>
      <c r="E163" s="2"/>
    </row>
    <row r="164" spans="4:5" ht="14.25" customHeight="1" x14ac:dyDescent="0.55000000000000004">
      <c r="D164" s="2"/>
      <c r="E164" s="2"/>
    </row>
    <row r="165" spans="4:5" ht="14.25" customHeight="1" x14ac:dyDescent="0.55000000000000004">
      <c r="D165" s="2"/>
      <c r="E165" s="2"/>
    </row>
    <row r="166" spans="4:5" ht="14.25" customHeight="1" x14ac:dyDescent="0.55000000000000004">
      <c r="D166" s="2"/>
      <c r="E166" s="2"/>
    </row>
    <row r="167" spans="4:5" ht="14.25" customHeight="1" x14ac:dyDescent="0.55000000000000004">
      <c r="D167" s="2"/>
      <c r="E167" s="2"/>
    </row>
    <row r="168" spans="4:5" ht="14.25" customHeight="1" x14ac:dyDescent="0.55000000000000004">
      <c r="D168" s="2"/>
      <c r="E168" s="2"/>
    </row>
    <row r="169" spans="4:5" ht="14.25" customHeight="1" x14ac:dyDescent="0.55000000000000004">
      <c r="D169" s="2"/>
      <c r="E169" s="2"/>
    </row>
    <row r="170" spans="4:5" ht="14.25" customHeight="1" x14ac:dyDescent="0.55000000000000004">
      <c r="D170" s="2"/>
      <c r="E170" s="2"/>
    </row>
    <row r="171" spans="4:5" ht="14.25" customHeight="1" x14ac:dyDescent="0.55000000000000004">
      <c r="D171" s="2"/>
      <c r="E171" s="2"/>
    </row>
    <row r="172" spans="4:5" ht="14.25" customHeight="1" x14ac:dyDescent="0.55000000000000004">
      <c r="D172" s="2"/>
      <c r="E172" s="2"/>
    </row>
    <row r="173" spans="4:5" ht="14.25" customHeight="1" x14ac:dyDescent="0.55000000000000004">
      <c r="D173" s="2"/>
      <c r="E173" s="2"/>
    </row>
    <row r="174" spans="4:5" ht="14.25" customHeight="1" x14ac:dyDescent="0.55000000000000004">
      <c r="D174" s="2"/>
      <c r="E174" s="2"/>
    </row>
    <row r="175" spans="4:5" ht="14.25" customHeight="1" x14ac:dyDescent="0.55000000000000004">
      <c r="D175" s="2"/>
      <c r="E175" s="2"/>
    </row>
    <row r="176" spans="4:5" ht="14.25" customHeight="1" x14ac:dyDescent="0.55000000000000004">
      <c r="D176" s="2"/>
      <c r="E176" s="2"/>
    </row>
    <row r="177" spans="4:5" ht="14.25" customHeight="1" x14ac:dyDescent="0.55000000000000004">
      <c r="D177" s="2"/>
      <c r="E177" s="2"/>
    </row>
    <row r="178" spans="4:5" ht="14.25" customHeight="1" x14ac:dyDescent="0.55000000000000004">
      <c r="D178" s="2"/>
      <c r="E178" s="2"/>
    </row>
    <row r="179" spans="4:5" ht="14.25" customHeight="1" x14ac:dyDescent="0.55000000000000004">
      <c r="D179" s="2"/>
      <c r="E179" s="2"/>
    </row>
    <row r="180" spans="4:5" ht="14.25" customHeight="1" x14ac:dyDescent="0.55000000000000004">
      <c r="D180" s="2"/>
      <c r="E180" s="2"/>
    </row>
    <row r="181" spans="4:5" ht="14.25" customHeight="1" x14ac:dyDescent="0.55000000000000004">
      <c r="D181" s="2"/>
      <c r="E181" s="2"/>
    </row>
    <row r="182" spans="4:5" ht="14.25" customHeight="1" x14ac:dyDescent="0.55000000000000004">
      <c r="D182" s="2"/>
      <c r="E182" s="2"/>
    </row>
    <row r="183" spans="4:5" ht="14.25" customHeight="1" x14ac:dyDescent="0.55000000000000004">
      <c r="D183" s="2"/>
      <c r="E183" s="2"/>
    </row>
    <row r="184" spans="4:5" ht="14.25" customHeight="1" x14ac:dyDescent="0.55000000000000004">
      <c r="D184" s="2"/>
      <c r="E184" s="2"/>
    </row>
    <row r="185" spans="4:5" ht="14.25" customHeight="1" x14ac:dyDescent="0.55000000000000004">
      <c r="D185" s="2"/>
      <c r="E185" s="2"/>
    </row>
    <row r="186" spans="4:5" ht="14.25" customHeight="1" x14ac:dyDescent="0.55000000000000004">
      <c r="D186" s="2"/>
      <c r="E186" s="2"/>
    </row>
    <row r="187" spans="4:5" ht="14.25" customHeight="1" x14ac:dyDescent="0.55000000000000004">
      <c r="D187" s="2"/>
      <c r="E187" s="2"/>
    </row>
    <row r="188" spans="4:5" ht="14.25" customHeight="1" x14ac:dyDescent="0.55000000000000004">
      <c r="D188" s="2"/>
      <c r="E188" s="2"/>
    </row>
    <row r="189" spans="4:5" ht="14.25" customHeight="1" x14ac:dyDescent="0.55000000000000004">
      <c r="D189" s="2"/>
      <c r="E189" s="2"/>
    </row>
    <row r="190" spans="4:5" ht="14.25" customHeight="1" x14ac:dyDescent="0.55000000000000004">
      <c r="D190" s="2"/>
      <c r="E190" s="2"/>
    </row>
    <row r="191" spans="4:5" ht="14.25" customHeight="1" x14ac:dyDescent="0.55000000000000004">
      <c r="D191" s="2"/>
      <c r="E191" s="2"/>
    </row>
    <row r="192" spans="4:5" ht="14.25" customHeight="1" x14ac:dyDescent="0.55000000000000004">
      <c r="D192" s="2"/>
      <c r="E192" s="2"/>
    </row>
    <row r="193" spans="4:5" ht="14.25" customHeight="1" x14ac:dyDescent="0.55000000000000004">
      <c r="D193" s="2"/>
      <c r="E193" s="2"/>
    </row>
    <row r="194" spans="4:5" ht="14.25" customHeight="1" x14ac:dyDescent="0.55000000000000004">
      <c r="D194" s="2"/>
      <c r="E194" s="2"/>
    </row>
    <row r="195" spans="4:5" ht="14.25" customHeight="1" x14ac:dyDescent="0.55000000000000004">
      <c r="D195" s="2"/>
      <c r="E195" s="2"/>
    </row>
    <row r="196" spans="4:5" ht="14.25" customHeight="1" x14ac:dyDescent="0.55000000000000004">
      <c r="D196" s="2"/>
      <c r="E196" s="2"/>
    </row>
    <row r="197" spans="4:5" ht="14.25" customHeight="1" x14ac:dyDescent="0.55000000000000004">
      <c r="D197" s="2"/>
      <c r="E197" s="2"/>
    </row>
    <row r="198" spans="4:5" ht="14.25" customHeight="1" x14ac:dyDescent="0.55000000000000004">
      <c r="D198" s="2"/>
      <c r="E198" s="2"/>
    </row>
    <row r="199" spans="4:5" ht="14.25" customHeight="1" x14ac:dyDescent="0.55000000000000004">
      <c r="D199" s="2"/>
      <c r="E199" s="2"/>
    </row>
    <row r="200" spans="4:5" ht="14.25" customHeight="1" x14ac:dyDescent="0.55000000000000004">
      <c r="D200" s="2"/>
      <c r="E200" s="2"/>
    </row>
    <row r="201" spans="4:5" ht="14.25" customHeight="1" x14ac:dyDescent="0.55000000000000004">
      <c r="D201" s="2"/>
      <c r="E201" s="2"/>
    </row>
    <row r="202" spans="4:5" ht="14.25" customHeight="1" x14ac:dyDescent="0.55000000000000004">
      <c r="D202" s="2"/>
      <c r="E202" s="2"/>
    </row>
    <row r="203" spans="4:5" ht="14.25" customHeight="1" x14ac:dyDescent="0.55000000000000004">
      <c r="D203" s="2"/>
      <c r="E203" s="2"/>
    </row>
    <row r="204" spans="4:5" ht="14.25" customHeight="1" x14ac:dyDescent="0.55000000000000004">
      <c r="D204" s="2"/>
      <c r="E204" s="2"/>
    </row>
    <row r="205" spans="4:5" ht="14.25" customHeight="1" x14ac:dyDescent="0.55000000000000004">
      <c r="D205" s="2"/>
      <c r="E205" s="2"/>
    </row>
    <row r="206" spans="4:5" ht="14.25" customHeight="1" x14ac:dyDescent="0.55000000000000004">
      <c r="D206" s="2"/>
      <c r="E206" s="2"/>
    </row>
    <row r="207" spans="4:5" ht="14.25" customHeight="1" x14ac:dyDescent="0.55000000000000004">
      <c r="D207" s="2"/>
      <c r="E207" s="2"/>
    </row>
    <row r="208" spans="4:5" ht="14.25" customHeight="1" x14ac:dyDescent="0.55000000000000004">
      <c r="D208" s="2"/>
      <c r="E208" s="2"/>
    </row>
    <row r="209" spans="4:5" ht="14.25" customHeight="1" x14ac:dyDescent="0.55000000000000004">
      <c r="D209" s="2"/>
      <c r="E209" s="2"/>
    </row>
    <row r="210" spans="4:5" ht="14.25" customHeight="1" x14ac:dyDescent="0.55000000000000004">
      <c r="D210" s="2"/>
      <c r="E210" s="2"/>
    </row>
    <row r="211" spans="4:5" ht="14.25" customHeight="1" x14ac:dyDescent="0.55000000000000004">
      <c r="D211" s="2"/>
      <c r="E211" s="2"/>
    </row>
    <row r="212" spans="4:5" ht="14.25" customHeight="1" x14ac:dyDescent="0.55000000000000004">
      <c r="D212" s="2"/>
      <c r="E212" s="2"/>
    </row>
    <row r="213" spans="4:5" ht="14.25" customHeight="1" x14ac:dyDescent="0.55000000000000004">
      <c r="D213" s="2"/>
      <c r="E213" s="2"/>
    </row>
    <row r="214" spans="4:5" ht="14.25" customHeight="1" x14ac:dyDescent="0.55000000000000004">
      <c r="D214" s="2"/>
      <c r="E214" s="2"/>
    </row>
    <row r="215" spans="4:5" ht="14.25" customHeight="1" x14ac:dyDescent="0.55000000000000004">
      <c r="D215" s="2"/>
      <c r="E215" s="2"/>
    </row>
    <row r="216" spans="4:5" ht="14.25" customHeight="1" x14ac:dyDescent="0.55000000000000004">
      <c r="D216" s="2"/>
      <c r="E216" s="2"/>
    </row>
    <row r="217" spans="4:5" ht="14.25" customHeight="1" x14ac:dyDescent="0.55000000000000004">
      <c r="D217" s="2"/>
      <c r="E217" s="2"/>
    </row>
    <row r="218" spans="4:5" ht="14.25" customHeight="1" x14ac:dyDescent="0.55000000000000004">
      <c r="D218" s="2"/>
      <c r="E218" s="2"/>
    </row>
    <row r="219" spans="4:5" ht="14.25" customHeight="1" x14ac:dyDescent="0.55000000000000004">
      <c r="D219" s="2"/>
      <c r="E219" s="2"/>
    </row>
    <row r="220" spans="4:5" ht="14.25" customHeight="1" x14ac:dyDescent="0.55000000000000004">
      <c r="D220" s="2"/>
      <c r="E220" s="2"/>
    </row>
    <row r="221" spans="4:5" ht="14.25" customHeight="1" x14ac:dyDescent="0.55000000000000004">
      <c r="D221" s="2"/>
      <c r="E221" s="2"/>
    </row>
    <row r="222" spans="4:5" ht="14.25" customHeight="1" x14ac:dyDescent="0.55000000000000004">
      <c r="D222" s="2"/>
      <c r="E222" s="2"/>
    </row>
    <row r="223" spans="4:5" ht="14.25" customHeight="1" x14ac:dyDescent="0.55000000000000004">
      <c r="D223" s="2"/>
      <c r="E223" s="2"/>
    </row>
    <row r="224" spans="4:5" ht="14.25" customHeight="1" x14ac:dyDescent="0.55000000000000004">
      <c r="D224" s="2"/>
      <c r="E224" s="2"/>
    </row>
    <row r="225" spans="4:5" ht="14.25" customHeight="1" x14ac:dyDescent="0.55000000000000004">
      <c r="D225" s="2"/>
      <c r="E225" s="2"/>
    </row>
    <row r="226" spans="4:5" ht="14.25" customHeight="1" x14ac:dyDescent="0.55000000000000004">
      <c r="D226" s="2"/>
      <c r="E226" s="2"/>
    </row>
    <row r="227" spans="4:5" ht="14.25" customHeight="1" x14ac:dyDescent="0.55000000000000004">
      <c r="D227" s="2"/>
      <c r="E227" s="2"/>
    </row>
    <row r="228" spans="4:5" ht="14.25" customHeight="1" x14ac:dyDescent="0.55000000000000004">
      <c r="D228" s="2"/>
      <c r="E228" s="2"/>
    </row>
    <row r="229" spans="4:5" ht="14.25" customHeight="1" x14ac:dyDescent="0.55000000000000004">
      <c r="D229" s="2"/>
      <c r="E229" s="2"/>
    </row>
    <row r="230" spans="4:5" ht="14.25" customHeight="1" x14ac:dyDescent="0.55000000000000004">
      <c r="D230" s="2"/>
      <c r="E230" s="2"/>
    </row>
    <row r="231" spans="4:5" ht="14.25" customHeight="1" x14ac:dyDescent="0.55000000000000004">
      <c r="D231" s="2"/>
      <c r="E231" s="2"/>
    </row>
    <row r="232" spans="4:5" ht="14.25" customHeight="1" x14ac:dyDescent="0.55000000000000004">
      <c r="D232" s="2"/>
      <c r="E232" s="2"/>
    </row>
    <row r="233" spans="4:5" ht="14.25" customHeight="1" x14ac:dyDescent="0.55000000000000004">
      <c r="D233" s="2"/>
      <c r="E233" s="2"/>
    </row>
    <row r="234" spans="4:5" ht="14.25" customHeight="1" x14ac:dyDescent="0.55000000000000004">
      <c r="D234" s="2"/>
      <c r="E234" s="2"/>
    </row>
    <row r="235" spans="4:5" ht="14.25" customHeight="1" x14ac:dyDescent="0.55000000000000004">
      <c r="D235" s="2"/>
      <c r="E235" s="2"/>
    </row>
    <row r="236" spans="4:5" ht="14.25" customHeight="1" x14ac:dyDescent="0.55000000000000004">
      <c r="D236" s="2"/>
      <c r="E236" s="2"/>
    </row>
    <row r="237" spans="4:5" ht="14.25" customHeight="1" x14ac:dyDescent="0.55000000000000004">
      <c r="D237" s="2"/>
      <c r="E237" s="2"/>
    </row>
    <row r="238" spans="4:5" ht="14.25" customHeight="1" x14ac:dyDescent="0.55000000000000004">
      <c r="D238" s="2"/>
      <c r="E238" s="2"/>
    </row>
    <row r="239" spans="4:5" ht="14.25" customHeight="1" x14ac:dyDescent="0.55000000000000004">
      <c r="D239" s="2"/>
      <c r="E239" s="2"/>
    </row>
    <row r="240" spans="4:5" ht="14.25" customHeight="1" x14ac:dyDescent="0.55000000000000004">
      <c r="D240" s="2"/>
      <c r="E240" s="2"/>
    </row>
    <row r="241" spans="4:5" ht="14.25" customHeight="1" x14ac:dyDescent="0.55000000000000004">
      <c r="D241" s="2"/>
      <c r="E241" s="2"/>
    </row>
    <row r="242" spans="4:5" ht="14.25" customHeight="1" x14ac:dyDescent="0.55000000000000004">
      <c r="D242" s="2"/>
      <c r="E242" s="2"/>
    </row>
    <row r="243" spans="4:5" ht="14.25" customHeight="1" x14ac:dyDescent="0.55000000000000004">
      <c r="D243" s="2"/>
      <c r="E243" s="2"/>
    </row>
    <row r="244" spans="4:5" ht="14.25" customHeight="1" x14ac:dyDescent="0.55000000000000004">
      <c r="D244" s="2"/>
      <c r="E244" s="2"/>
    </row>
    <row r="245" spans="4:5" ht="14.25" customHeight="1" x14ac:dyDescent="0.55000000000000004">
      <c r="D245" s="2"/>
      <c r="E245" s="2"/>
    </row>
    <row r="246" spans="4:5" ht="14.25" customHeight="1" x14ac:dyDescent="0.55000000000000004">
      <c r="D246" s="2"/>
      <c r="E246" s="2"/>
    </row>
    <row r="247" spans="4:5" ht="14.25" customHeight="1" x14ac:dyDescent="0.55000000000000004">
      <c r="D247" s="2"/>
      <c r="E247" s="2"/>
    </row>
    <row r="248" spans="4:5" ht="14.25" customHeight="1" x14ac:dyDescent="0.55000000000000004">
      <c r="D248" s="2"/>
      <c r="E248" s="2"/>
    </row>
    <row r="249" spans="4:5" ht="14.25" customHeight="1" x14ac:dyDescent="0.55000000000000004">
      <c r="D249" s="2"/>
      <c r="E249" s="2"/>
    </row>
    <row r="250" spans="4:5" ht="14.25" customHeight="1" x14ac:dyDescent="0.55000000000000004">
      <c r="D250" s="2"/>
      <c r="E250" s="2"/>
    </row>
    <row r="251" spans="4:5" ht="14.25" customHeight="1" x14ac:dyDescent="0.55000000000000004">
      <c r="D251" s="2"/>
      <c r="E251" s="2"/>
    </row>
    <row r="252" spans="4:5" ht="14.25" customHeight="1" x14ac:dyDescent="0.55000000000000004">
      <c r="D252" s="2"/>
      <c r="E252" s="2"/>
    </row>
    <row r="253" spans="4:5" ht="14.25" customHeight="1" x14ac:dyDescent="0.55000000000000004">
      <c r="D253" s="2"/>
      <c r="E253" s="2"/>
    </row>
    <row r="254" spans="4:5" ht="14.25" customHeight="1" x14ac:dyDescent="0.55000000000000004">
      <c r="D254" s="2"/>
      <c r="E254" s="2"/>
    </row>
    <row r="255" spans="4:5" ht="14.25" customHeight="1" x14ac:dyDescent="0.55000000000000004">
      <c r="D255" s="2"/>
      <c r="E255" s="2"/>
    </row>
    <row r="256" spans="4:5" ht="14.25" customHeight="1" x14ac:dyDescent="0.55000000000000004">
      <c r="D256" s="2"/>
      <c r="E256" s="2"/>
    </row>
    <row r="257" spans="4:5" ht="14.25" customHeight="1" x14ac:dyDescent="0.55000000000000004">
      <c r="D257" s="2"/>
      <c r="E257" s="2"/>
    </row>
    <row r="258" spans="4:5" ht="14.25" customHeight="1" x14ac:dyDescent="0.55000000000000004">
      <c r="D258" s="2"/>
      <c r="E258" s="2"/>
    </row>
    <row r="259" spans="4:5" ht="14.25" customHeight="1" x14ac:dyDescent="0.55000000000000004">
      <c r="D259" s="2"/>
      <c r="E259" s="2"/>
    </row>
    <row r="260" spans="4:5" ht="14.25" customHeight="1" x14ac:dyDescent="0.55000000000000004">
      <c r="D260" s="2"/>
      <c r="E260" s="2"/>
    </row>
    <row r="261" spans="4:5" ht="14.25" customHeight="1" x14ac:dyDescent="0.55000000000000004">
      <c r="D261" s="2"/>
      <c r="E261" s="2"/>
    </row>
    <row r="262" spans="4:5" ht="14.25" customHeight="1" x14ac:dyDescent="0.55000000000000004">
      <c r="D262" s="2"/>
      <c r="E262" s="2"/>
    </row>
    <row r="263" spans="4:5" ht="14.25" customHeight="1" x14ac:dyDescent="0.55000000000000004">
      <c r="D263" s="2"/>
      <c r="E263" s="2"/>
    </row>
    <row r="264" spans="4:5" ht="14.25" customHeight="1" x14ac:dyDescent="0.55000000000000004">
      <c r="D264" s="2"/>
      <c r="E264" s="2"/>
    </row>
    <row r="265" spans="4:5" ht="14.25" customHeight="1" x14ac:dyDescent="0.55000000000000004">
      <c r="D265" s="2"/>
      <c r="E265" s="2"/>
    </row>
    <row r="266" spans="4:5" ht="14.25" customHeight="1" x14ac:dyDescent="0.55000000000000004">
      <c r="D266" s="2"/>
      <c r="E266" s="2"/>
    </row>
    <row r="267" spans="4:5" ht="14.25" customHeight="1" x14ac:dyDescent="0.55000000000000004">
      <c r="D267" s="2"/>
      <c r="E267" s="2"/>
    </row>
    <row r="268" spans="4:5" ht="14.25" customHeight="1" x14ac:dyDescent="0.55000000000000004">
      <c r="D268" s="2"/>
      <c r="E268" s="2"/>
    </row>
    <row r="269" spans="4:5" ht="14.25" customHeight="1" x14ac:dyDescent="0.55000000000000004">
      <c r="D269" s="2"/>
      <c r="E269" s="2"/>
    </row>
    <row r="270" spans="4:5" ht="14.25" customHeight="1" x14ac:dyDescent="0.55000000000000004">
      <c r="D270" s="2"/>
      <c r="E270" s="2"/>
    </row>
    <row r="271" spans="4:5" ht="14.25" customHeight="1" x14ac:dyDescent="0.55000000000000004">
      <c r="D271" s="2"/>
      <c r="E271" s="2"/>
    </row>
    <row r="272" spans="4:5" ht="14.25" customHeight="1" x14ac:dyDescent="0.55000000000000004">
      <c r="D272" s="2"/>
      <c r="E272" s="2"/>
    </row>
    <row r="273" spans="4:5" ht="14.25" customHeight="1" x14ac:dyDescent="0.55000000000000004">
      <c r="D273" s="2"/>
      <c r="E273" s="2"/>
    </row>
    <row r="274" spans="4:5" ht="14.25" customHeight="1" x14ac:dyDescent="0.55000000000000004">
      <c r="D274" s="2"/>
      <c r="E274" s="2"/>
    </row>
    <row r="275" spans="4:5" ht="14.25" customHeight="1" x14ac:dyDescent="0.55000000000000004">
      <c r="D275" s="2"/>
      <c r="E275" s="2"/>
    </row>
    <row r="276" spans="4:5" ht="14.25" customHeight="1" x14ac:dyDescent="0.55000000000000004">
      <c r="D276" s="2"/>
      <c r="E276" s="2"/>
    </row>
    <row r="277" spans="4:5" ht="14.25" customHeight="1" x14ac:dyDescent="0.55000000000000004">
      <c r="D277" s="2"/>
      <c r="E277" s="2"/>
    </row>
    <row r="278" spans="4:5" ht="14.25" customHeight="1" x14ac:dyDescent="0.55000000000000004">
      <c r="D278" s="2"/>
      <c r="E278" s="2"/>
    </row>
    <row r="279" spans="4:5" ht="14.25" customHeight="1" x14ac:dyDescent="0.55000000000000004">
      <c r="D279" s="2"/>
      <c r="E279" s="2"/>
    </row>
    <row r="280" spans="4:5" ht="14.25" customHeight="1" x14ac:dyDescent="0.55000000000000004">
      <c r="D280" s="2"/>
      <c r="E280" s="2"/>
    </row>
    <row r="281" spans="4:5" ht="14.25" customHeight="1" x14ac:dyDescent="0.55000000000000004">
      <c r="D281" s="2"/>
      <c r="E281" s="2"/>
    </row>
    <row r="282" spans="4:5" ht="14.25" customHeight="1" x14ac:dyDescent="0.55000000000000004">
      <c r="D282" s="2"/>
      <c r="E282" s="2"/>
    </row>
    <row r="283" spans="4:5" ht="14.25" customHeight="1" x14ac:dyDescent="0.55000000000000004">
      <c r="D283" s="2"/>
      <c r="E283" s="2"/>
    </row>
    <row r="284" spans="4:5" ht="14.25" customHeight="1" x14ac:dyDescent="0.55000000000000004">
      <c r="D284" s="2"/>
      <c r="E284" s="2"/>
    </row>
    <row r="285" spans="4:5" ht="14.25" customHeight="1" x14ac:dyDescent="0.55000000000000004">
      <c r="D285" s="2"/>
      <c r="E285" s="2"/>
    </row>
    <row r="286" spans="4:5" ht="14.25" customHeight="1" x14ac:dyDescent="0.55000000000000004">
      <c r="D286" s="2"/>
      <c r="E286" s="2"/>
    </row>
    <row r="287" spans="4:5" ht="14.25" customHeight="1" x14ac:dyDescent="0.55000000000000004">
      <c r="D287" s="2"/>
      <c r="E287" s="2"/>
    </row>
    <row r="288" spans="4:5" ht="14.25" customHeight="1" x14ac:dyDescent="0.55000000000000004">
      <c r="D288" s="2"/>
      <c r="E288" s="2"/>
    </row>
    <row r="289" spans="4:5" ht="14.25" customHeight="1" x14ac:dyDescent="0.55000000000000004">
      <c r="D289" s="2"/>
      <c r="E289" s="2"/>
    </row>
    <row r="290" spans="4:5" ht="14.25" customHeight="1" x14ac:dyDescent="0.55000000000000004">
      <c r="D290" s="2"/>
      <c r="E290" s="2"/>
    </row>
    <row r="291" spans="4:5" ht="14.25" customHeight="1" x14ac:dyDescent="0.55000000000000004">
      <c r="D291" s="2"/>
      <c r="E291" s="2"/>
    </row>
    <row r="292" spans="4:5" ht="14.25" customHeight="1" x14ac:dyDescent="0.55000000000000004">
      <c r="D292" s="2"/>
      <c r="E292" s="2"/>
    </row>
    <row r="293" spans="4:5" ht="14.25" customHeight="1" x14ac:dyDescent="0.55000000000000004">
      <c r="D293" s="2"/>
      <c r="E293" s="2"/>
    </row>
    <row r="294" spans="4:5" ht="14.25" customHeight="1" x14ac:dyDescent="0.55000000000000004">
      <c r="D294" s="2"/>
      <c r="E294" s="2"/>
    </row>
    <row r="295" spans="4:5" ht="14.25" customHeight="1" x14ac:dyDescent="0.55000000000000004">
      <c r="D295" s="2"/>
      <c r="E295" s="2"/>
    </row>
    <row r="296" spans="4:5" ht="14.25" customHeight="1" x14ac:dyDescent="0.55000000000000004">
      <c r="D296" s="2"/>
      <c r="E296" s="2"/>
    </row>
    <row r="297" spans="4:5" ht="14.25" customHeight="1" x14ac:dyDescent="0.55000000000000004">
      <c r="D297" s="2"/>
      <c r="E297" s="2"/>
    </row>
    <row r="298" spans="4:5" ht="14.25" customHeight="1" x14ac:dyDescent="0.55000000000000004">
      <c r="D298" s="2"/>
      <c r="E298" s="2"/>
    </row>
    <row r="299" spans="4:5" ht="14.25" customHeight="1" x14ac:dyDescent="0.55000000000000004">
      <c r="D299" s="2"/>
      <c r="E299" s="2"/>
    </row>
    <row r="300" spans="4:5" ht="14.25" customHeight="1" x14ac:dyDescent="0.55000000000000004">
      <c r="D300" s="2"/>
      <c r="E300" s="2"/>
    </row>
    <row r="301" spans="4:5" ht="14.25" customHeight="1" x14ac:dyDescent="0.55000000000000004">
      <c r="D301" s="2"/>
      <c r="E301" s="2"/>
    </row>
    <row r="302" spans="4:5" ht="14.25" customHeight="1" x14ac:dyDescent="0.55000000000000004">
      <c r="D302" s="2"/>
      <c r="E302" s="2"/>
    </row>
    <row r="303" spans="4:5" ht="14.25" customHeight="1" x14ac:dyDescent="0.55000000000000004">
      <c r="D303" s="2"/>
      <c r="E303" s="2"/>
    </row>
    <row r="304" spans="4:5" ht="14.25" customHeight="1" x14ac:dyDescent="0.55000000000000004">
      <c r="D304" s="2"/>
      <c r="E304" s="2"/>
    </row>
    <row r="305" spans="4:5" ht="14.25" customHeight="1" x14ac:dyDescent="0.55000000000000004">
      <c r="D305" s="2"/>
      <c r="E305" s="2"/>
    </row>
    <row r="306" spans="4:5" ht="14.25" customHeight="1" x14ac:dyDescent="0.55000000000000004">
      <c r="D306" s="2"/>
      <c r="E306" s="2"/>
    </row>
    <row r="307" spans="4:5" ht="14.25" customHeight="1" x14ac:dyDescent="0.55000000000000004">
      <c r="D307" s="2"/>
      <c r="E307" s="2"/>
    </row>
    <row r="308" spans="4:5" ht="14.25" customHeight="1" x14ac:dyDescent="0.55000000000000004">
      <c r="D308" s="2"/>
      <c r="E308" s="2"/>
    </row>
    <row r="309" spans="4:5" ht="14.25" customHeight="1" x14ac:dyDescent="0.55000000000000004">
      <c r="D309" s="2"/>
      <c r="E309" s="2"/>
    </row>
    <row r="310" spans="4:5" ht="14.25" customHeight="1" x14ac:dyDescent="0.55000000000000004">
      <c r="D310" s="2"/>
      <c r="E310" s="2"/>
    </row>
    <row r="311" spans="4:5" ht="14.25" customHeight="1" x14ac:dyDescent="0.55000000000000004">
      <c r="D311" s="2"/>
      <c r="E311" s="2"/>
    </row>
    <row r="312" spans="4:5" ht="14.25" customHeight="1" x14ac:dyDescent="0.55000000000000004">
      <c r="D312" s="2"/>
      <c r="E312" s="2"/>
    </row>
    <row r="313" spans="4:5" ht="14.25" customHeight="1" x14ac:dyDescent="0.55000000000000004">
      <c r="D313" s="2"/>
      <c r="E313" s="2"/>
    </row>
    <row r="314" spans="4:5" ht="14.25" customHeight="1" x14ac:dyDescent="0.55000000000000004">
      <c r="D314" s="2"/>
      <c r="E314" s="2"/>
    </row>
    <row r="315" spans="4:5" ht="14.25" customHeight="1" x14ac:dyDescent="0.55000000000000004">
      <c r="D315" s="2"/>
      <c r="E315" s="2"/>
    </row>
    <row r="316" spans="4:5" ht="14.25" customHeight="1" x14ac:dyDescent="0.55000000000000004">
      <c r="D316" s="2"/>
      <c r="E316" s="2"/>
    </row>
    <row r="317" spans="4:5" ht="14.25" customHeight="1" x14ac:dyDescent="0.55000000000000004">
      <c r="D317" s="2"/>
      <c r="E317" s="2"/>
    </row>
    <row r="318" spans="4:5" ht="14.25" customHeight="1" x14ac:dyDescent="0.55000000000000004">
      <c r="D318" s="2"/>
      <c r="E318" s="2"/>
    </row>
    <row r="319" spans="4:5" ht="14.25" customHeight="1" x14ac:dyDescent="0.55000000000000004">
      <c r="D319" s="2"/>
      <c r="E319" s="2"/>
    </row>
    <row r="320" spans="4:5" ht="14.25" customHeight="1" x14ac:dyDescent="0.55000000000000004">
      <c r="D320" s="2"/>
      <c r="E320" s="2"/>
    </row>
    <row r="321" spans="4:5" ht="14.25" customHeight="1" x14ac:dyDescent="0.55000000000000004">
      <c r="D321" s="2"/>
      <c r="E321" s="2"/>
    </row>
    <row r="322" spans="4:5" ht="14.25" customHeight="1" x14ac:dyDescent="0.55000000000000004">
      <c r="D322" s="2"/>
      <c r="E322" s="2"/>
    </row>
    <row r="323" spans="4:5" ht="14.25" customHeight="1" x14ac:dyDescent="0.55000000000000004">
      <c r="D323" s="2"/>
      <c r="E323" s="2"/>
    </row>
    <row r="324" spans="4:5" ht="14.25" customHeight="1" x14ac:dyDescent="0.55000000000000004">
      <c r="D324" s="2"/>
      <c r="E324" s="2"/>
    </row>
    <row r="325" spans="4:5" ht="14.25" customHeight="1" x14ac:dyDescent="0.55000000000000004">
      <c r="D325" s="2"/>
      <c r="E325" s="2"/>
    </row>
    <row r="326" spans="4:5" ht="14.25" customHeight="1" x14ac:dyDescent="0.55000000000000004">
      <c r="D326" s="2"/>
      <c r="E326" s="2"/>
    </row>
    <row r="327" spans="4:5" ht="14.25" customHeight="1" x14ac:dyDescent="0.55000000000000004">
      <c r="D327" s="2"/>
      <c r="E327" s="2"/>
    </row>
    <row r="328" spans="4:5" ht="14.25" customHeight="1" x14ac:dyDescent="0.55000000000000004">
      <c r="D328" s="2"/>
      <c r="E328" s="2"/>
    </row>
    <row r="329" spans="4:5" ht="14.25" customHeight="1" x14ac:dyDescent="0.55000000000000004">
      <c r="D329" s="2"/>
      <c r="E329" s="2"/>
    </row>
    <row r="330" spans="4:5" ht="14.25" customHeight="1" x14ac:dyDescent="0.55000000000000004">
      <c r="D330" s="2"/>
      <c r="E330" s="2"/>
    </row>
    <row r="331" spans="4:5" ht="14.25" customHeight="1" x14ac:dyDescent="0.55000000000000004">
      <c r="D331" s="2"/>
      <c r="E331" s="2"/>
    </row>
    <row r="332" spans="4:5" ht="14.25" customHeight="1" x14ac:dyDescent="0.55000000000000004">
      <c r="D332" s="2"/>
      <c r="E332" s="2"/>
    </row>
    <row r="333" spans="4:5" ht="14.25" customHeight="1" x14ac:dyDescent="0.55000000000000004">
      <c r="D333" s="2"/>
      <c r="E333" s="2"/>
    </row>
    <row r="334" spans="4:5" ht="14.25" customHeight="1" x14ac:dyDescent="0.55000000000000004">
      <c r="D334" s="2"/>
      <c r="E334" s="2"/>
    </row>
    <row r="335" spans="4:5" ht="14.25" customHeight="1" x14ac:dyDescent="0.55000000000000004">
      <c r="D335" s="2"/>
      <c r="E335" s="2"/>
    </row>
    <row r="336" spans="4:5" ht="14.25" customHeight="1" x14ac:dyDescent="0.55000000000000004">
      <c r="D336" s="2"/>
      <c r="E336" s="2"/>
    </row>
    <row r="337" spans="4:5" ht="14.25" customHeight="1" x14ac:dyDescent="0.55000000000000004">
      <c r="D337" s="2"/>
      <c r="E337" s="2"/>
    </row>
    <row r="338" spans="4:5" ht="14.25" customHeight="1" x14ac:dyDescent="0.55000000000000004">
      <c r="D338" s="2"/>
      <c r="E338" s="2"/>
    </row>
    <row r="339" spans="4:5" ht="14.25" customHeight="1" x14ac:dyDescent="0.55000000000000004">
      <c r="D339" s="2"/>
      <c r="E339" s="2"/>
    </row>
    <row r="340" spans="4:5" ht="14.25" customHeight="1" x14ac:dyDescent="0.55000000000000004">
      <c r="D340" s="2"/>
      <c r="E340" s="2"/>
    </row>
    <row r="341" spans="4:5" ht="14.25" customHeight="1" x14ac:dyDescent="0.55000000000000004">
      <c r="D341" s="2"/>
      <c r="E341" s="2"/>
    </row>
    <row r="342" spans="4:5" ht="14.25" customHeight="1" x14ac:dyDescent="0.55000000000000004">
      <c r="D342" s="2"/>
      <c r="E342" s="2"/>
    </row>
    <row r="343" spans="4:5" ht="14.25" customHeight="1" x14ac:dyDescent="0.55000000000000004">
      <c r="D343" s="2"/>
      <c r="E343" s="2"/>
    </row>
    <row r="344" spans="4:5" ht="14.25" customHeight="1" x14ac:dyDescent="0.55000000000000004">
      <c r="D344" s="2"/>
      <c r="E344" s="2"/>
    </row>
    <row r="345" spans="4:5" ht="14.25" customHeight="1" x14ac:dyDescent="0.55000000000000004">
      <c r="D345" s="2"/>
      <c r="E345" s="2"/>
    </row>
    <row r="346" spans="4:5" ht="14.25" customHeight="1" x14ac:dyDescent="0.55000000000000004">
      <c r="D346" s="2"/>
      <c r="E346" s="2"/>
    </row>
    <row r="347" spans="4:5" ht="14.25" customHeight="1" x14ac:dyDescent="0.55000000000000004">
      <c r="D347" s="2"/>
      <c r="E347" s="2"/>
    </row>
    <row r="348" spans="4:5" ht="14.25" customHeight="1" x14ac:dyDescent="0.55000000000000004">
      <c r="D348" s="2"/>
      <c r="E348" s="2"/>
    </row>
    <row r="349" spans="4:5" ht="14.25" customHeight="1" x14ac:dyDescent="0.55000000000000004">
      <c r="D349" s="2"/>
      <c r="E349" s="2"/>
    </row>
    <row r="350" spans="4:5" ht="14.25" customHeight="1" x14ac:dyDescent="0.55000000000000004">
      <c r="D350" s="2"/>
      <c r="E350" s="2"/>
    </row>
    <row r="351" spans="4:5" ht="14.25" customHeight="1" x14ac:dyDescent="0.55000000000000004">
      <c r="D351" s="2"/>
      <c r="E351" s="2"/>
    </row>
    <row r="352" spans="4:5" ht="14.25" customHeight="1" x14ac:dyDescent="0.55000000000000004">
      <c r="D352" s="2"/>
      <c r="E352" s="2"/>
    </row>
    <row r="353" spans="4:5" ht="14.25" customHeight="1" x14ac:dyDescent="0.55000000000000004">
      <c r="D353" s="2"/>
      <c r="E353" s="2"/>
    </row>
    <row r="354" spans="4:5" ht="14.25" customHeight="1" x14ac:dyDescent="0.55000000000000004">
      <c r="D354" s="2"/>
      <c r="E354" s="2"/>
    </row>
    <row r="355" spans="4:5" ht="14.25" customHeight="1" x14ac:dyDescent="0.55000000000000004">
      <c r="D355" s="2"/>
      <c r="E355" s="2"/>
    </row>
    <row r="356" spans="4:5" ht="14.25" customHeight="1" x14ac:dyDescent="0.55000000000000004">
      <c r="D356" s="2"/>
      <c r="E356" s="2"/>
    </row>
    <row r="357" spans="4:5" ht="14.25" customHeight="1" x14ac:dyDescent="0.55000000000000004">
      <c r="D357" s="2"/>
      <c r="E357" s="2"/>
    </row>
    <row r="358" spans="4:5" ht="14.25" customHeight="1" x14ac:dyDescent="0.55000000000000004">
      <c r="D358" s="2"/>
      <c r="E358" s="2"/>
    </row>
    <row r="359" spans="4:5" ht="14.25" customHeight="1" x14ac:dyDescent="0.55000000000000004">
      <c r="D359" s="2"/>
      <c r="E359" s="2"/>
    </row>
    <row r="360" spans="4:5" ht="14.25" customHeight="1" x14ac:dyDescent="0.55000000000000004">
      <c r="D360" s="2"/>
      <c r="E360" s="2"/>
    </row>
    <row r="361" spans="4:5" ht="14.25" customHeight="1" x14ac:dyDescent="0.55000000000000004">
      <c r="D361" s="2"/>
      <c r="E361" s="2"/>
    </row>
    <row r="362" spans="4:5" ht="14.25" customHeight="1" x14ac:dyDescent="0.55000000000000004">
      <c r="D362" s="2"/>
      <c r="E362" s="2"/>
    </row>
    <row r="363" spans="4:5" ht="14.25" customHeight="1" x14ac:dyDescent="0.55000000000000004">
      <c r="D363" s="2"/>
      <c r="E363" s="2"/>
    </row>
    <row r="364" spans="4:5" ht="14.25" customHeight="1" x14ac:dyDescent="0.55000000000000004">
      <c r="D364" s="2"/>
      <c r="E364" s="2"/>
    </row>
    <row r="365" spans="4:5" ht="14.25" customHeight="1" x14ac:dyDescent="0.55000000000000004">
      <c r="D365" s="2"/>
      <c r="E365" s="2"/>
    </row>
    <row r="366" spans="4:5" ht="14.25" customHeight="1" x14ac:dyDescent="0.55000000000000004">
      <c r="D366" s="2"/>
      <c r="E366" s="2"/>
    </row>
    <row r="367" spans="4:5" ht="14.25" customHeight="1" x14ac:dyDescent="0.55000000000000004">
      <c r="D367" s="2"/>
      <c r="E367" s="2"/>
    </row>
    <row r="368" spans="4:5" ht="14.25" customHeight="1" x14ac:dyDescent="0.55000000000000004">
      <c r="D368" s="2"/>
      <c r="E368" s="2"/>
    </row>
    <row r="369" spans="4:5" ht="14.25" customHeight="1" x14ac:dyDescent="0.55000000000000004">
      <c r="D369" s="2"/>
      <c r="E369" s="2"/>
    </row>
    <row r="370" spans="4:5" ht="14.25" customHeight="1" x14ac:dyDescent="0.55000000000000004">
      <c r="D370" s="2"/>
      <c r="E370" s="2"/>
    </row>
    <row r="371" spans="4:5" ht="14.25" customHeight="1" x14ac:dyDescent="0.55000000000000004">
      <c r="D371" s="2"/>
      <c r="E371" s="2"/>
    </row>
    <row r="372" spans="4:5" ht="14.25" customHeight="1" x14ac:dyDescent="0.55000000000000004">
      <c r="D372" s="2"/>
      <c r="E372" s="2"/>
    </row>
    <row r="373" spans="4:5" ht="14.25" customHeight="1" x14ac:dyDescent="0.55000000000000004">
      <c r="D373" s="2"/>
      <c r="E373" s="2"/>
    </row>
    <row r="374" spans="4:5" ht="14.25" customHeight="1" x14ac:dyDescent="0.55000000000000004">
      <c r="D374" s="2"/>
      <c r="E374" s="2"/>
    </row>
    <row r="375" spans="4:5" ht="14.25" customHeight="1" x14ac:dyDescent="0.55000000000000004">
      <c r="D375" s="2"/>
      <c r="E375" s="2"/>
    </row>
    <row r="376" spans="4:5" ht="14.25" customHeight="1" x14ac:dyDescent="0.55000000000000004">
      <c r="D376" s="2"/>
      <c r="E376" s="2"/>
    </row>
    <row r="377" spans="4:5" ht="14.25" customHeight="1" x14ac:dyDescent="0.55000000000000004">
      <c r="D377" s="2"/>
      <c r="E377" s="2"/>
    </row>
    <row r="378" spans="4:5" ht="14.25" customHeight="1" x14ac:dyDescent="0.55000000000000004">
      <c r="D378" s="2"/>
      <c r="E378" s="2"/>
    </row>
    <row r="379" spans="4:5" ht="14.25" customHeight="1" x14ac:dyDescent="0.55000000000000004">
      <c r="D379" s="2"/>
      <c r="E379" s="2"/>
    </row>
    <row r="380" spans="4:5" ht="14.25" customHeight="1" x14ac:dyDescent="0.55000000000000004">
      <c r="D380" s="2"/>
      <c r="E380" s="2"/>
    </row>
    <row r="381" spans="4:5" ht="14.25" customHeight="1" x14ac:dyDescent="0.55000000000000004">
      <c r="D381" s="2"/>
      <c r="E381" s="2"/>
    </row>
    <row r="382" spans="4:5" ht="14.25" customHeight="1" x14ac:dyDescent="0.55000000000000004">
      <c r="D382" s="2"/>
      <c r="E382" s="2"/>
    </row>
    <row r="383" spans="4:5" ht="14.25" customHeight="1" x14ac:dyDescent="0.55000000000000004">
      <c r="D383" s="2"/>
      <c r="E383" s="2"/>
    </row>
    <row r="384" spans="4:5" ht="14.25" customHeight="1" x14ac:dyDescent="0.55000000000000004">
      <c r="D384" s="2"/>
      <c r="E384" s="2"/>
    </row>
    <row r="385" spans="4:5" ht="14.25" customHeight="1" x14ac:dyDescent="0.55000000000000004">
      <c r="D385" s="2"/>
      <c r="E385" s="2"/>
    </row>
    <row r="386" spans="4:5" ht="14.25" customHeight="1" x14ac:dyDescent="0.55000000000000004">
      <c r="D386" s="2"/>
      <c r="E386" s="2"/>
    </row>
    <row r="387" spans="4:5" ht="14.25" customHeight="1" x14ac:dyDescent="0.55000000000000004">
      <c r="D387" s="2"/>
      <c r="E387" s="2"/>
    </row>
    <row r="388" spans="4:5" ht="14.25" customHeight="1" x14ac:dyDescent="0.55000000000000004">
      <c r="D388" s="2"/>
      <c r="E388" s="2"/>
    </row>
    <row r="389" spans="4:5" ht="14.25" customHeight="1" x14ac:dyDescent="0.55000000000000004">
      <c r="D389" s="2"/>
      <c r="E389" s="2"/>
    </row>
    <row r="390" spans="4:5" ht="14.25" customHeight="1" x14ac:dyDescent="0.55000000000000004">
      <c r="D390" s="2"/>
      <c r="E390" s="2"/>
    </row>
    <row r="391" spans="4:5" ht="14.25" customHeight="1" x14ac:dyDescent="0.55000000000000004">
      <c r="D391" s="2"/>
      <c r="E391" s="2"/>
    </row>
    <row r="392" spans="4:5" ht="14.25" customHeight="1" x14ac:dyDescent="0.55000000000000004">
      <c r="D392" s="2"/>
      <c r="E392" s="2"/>
    </row>
    <row r="393" spans="4:5" ht="14.25" customHeight="1" x14ac:dyDescent="0.55000000000000004">
      <c r="D393" s="2"/>
      <c r="E393" s="2"/>
    </row>
    <row r="394" spans="4:5" ht="14.25" customHeight="1" x14ac:dyDescent="0.55000000000000004">
      <c r="D394" s="2"/>
      <c r="E394" s="2"/>
    </row>
    <row r="395" spans="4:5" ht="14.25" customHeight="1" x14ac:dyDescent="0.55000000000000004">
      <c r="D395" s="2"/>
      <c r="E395" s="2"/>
    </row>
    <row r="396" spans="4:5" ht="14.25" customHeight="1" x14ac:dyDescent="0.55000000000000004">
      <c r="D396" s="2"/>
      <c r="E396" s="2"/>
    </row>
    <row r="397" spans="4:5" ht="14.25" customHeight="1" x14ac:dyDescent="0.55000000000000004">
      <c r="D397" s="2"/>
      <c r="E397" s="2"/>
    </row>
    <row r="398" spans="4:5" ht="14.25" customHeight="1" x14ac:dyDescent="0.55000000000000004">
      <c r="D398" s="2"/>
      <c r="E398" s="2"/>
    </row>
    <row r="399" spans="4:5" ht="14.25" customHeight="1" x14ac:dyDescent="0.55000000000000004">
      <c r="D399" s="2"/>
      <c r="E399" s="2"/>
    </row>
    <row r="400" spans="4:5" ht="14.25" customHeight="1" x14ac:dyDescent="0.55000000000000004">
      <c r="D400" s="2"/>
      <c r="E400" s="2"/>
    </row>
    <row r="401" spans="4:5" ht="14.25" customHeight="1" x14ac:dyDescent="0.55000000000000004">
      <c r="D401" s="2"/>
      <c r="E401" s="2"/>
    </row>
    <row r="402" spans="4:5" ht="14.25" customHeight="1" x14ac:dyDescent="0.55000000000000004">
      <c r="D402" s="2"/>
      <c r="E402" s="2"/>
    </row>
    <row r="403" spans="4:5" ht="14.25" customHeight="1" x14ac:dyDescent="0.55000000000000004">
      <c r="D403" s="2"/>
      <c r="E403" s="2"/>
    </row>
    <row r="404" spans="4:5" ht="14.25" customHeight="1" x14ac:dyDescent="0.55000000000000004">
      <c r="D404" s="2"/>
      <c r="E404" s="2"/>
    </row>
    <row r="405" spans="4:5" ht="14.25" customHeight="1" x14ac:dyDescent="0.55000000000000004">
      <c r="D405" s="2"/>
      <c r="E405" s="2"/>
    </row>
    <row r="406" spans="4:5" ht="14.25" customHeight="1" x14ac:dyDescent="0.55000000000000004">
      <c r="D406" s="2"/>
      <c r="E406" s="2"/>
    </row>
    <row r="407" spans="4:5" ht="14.25" customHeight="1" x14ac:dyDescent="0.55000000000000004">
      <c r="D407" s="2"/>
      <c r="E407" s="2"/>
    </row>
    <row r="408" spans="4:5" ht="14.25" customHeight="1" x14ac:dyDescent="0.55000000000000004">
      <c r="D408" s="2"/>
      <c r="E408" s="2"/>
    </row>
    <row r="409" spans="4:5" ht="14.25" customHeight="1" x14ac:dyDescent="0.55000000000000004">
      <c r="D409" s="2"/>
      <c r="E409" s="2"/>
    </row>
    <row r="410" spans="4:5" ht="14.25" customHeight="1" x14ac:dyDescent="0.55000000000000004">
      <c r="D410" s="2"/>
      <c r="E410" s="2"/>
    </row>
    <row r="411" spans="4:5" ht="14.25" customHeight="1" x14ac:dyDescent="0.55000000000000004">
      <c r="D411" s="2"/>
      <c r="E411" s="2"/>
    </row>
    <row r="412" spans="4:5" ht="14.25" customHeight="1" x14ac:dyDescent="0.55000000000000004">
      <c r="D412" s="2"/>
      <c r="E412" s="2"/>
    </row>
    <row r="413" spans="4:5" ht="14.25" customHeight="1" x14ac:dyDescent="0.55000000000000004">
      <c r="D413" s="2"/>
      <c r="E413" s="2"/>
    </row>
    <row r="414" spans="4:5" ht="14.25" customHeight="1" x14ac:dyDescent="0.55000000000000004">
      <c r="D414" s="2"/>
      <c r="E414" s="2"/>
    </row>
    <row r="415" spans="4:5" ht="14.25" customHeight="1" x14ac:dyDescent="0.55000000000000004">
      <c r="D415" s="2"/>
      <c r="E415" s="2"/>
    </row>
    <row r="416" spans="4:5" ht="14.25" customHeight="1" x14ac:dyDescent="0.55000000000000004">
      <c r="D416" s="2"/>
      <c r="E416" s="2"/>
    </row>
    <row r="417" spans="4:5" ht="14.25" customHeight="1" x14ac:dyDescent="0.55000000000000004">
      <c r="D417" s="2"/>
      <c r="E417" s="2"/>
    </row>
    <row r="418" spans="4:5" ht="14.25" customHeight="1" x14ac:dyDescent="0.55000000000000004">
      <c r="D418" s="2"/>
      <c r="E418" s="2"/>
    </row>
    <row r="419" spans="4:5" ht="14.25" customHeight="1" x14ac:dyDescent="0.55000000000000004">
      <c r="D419" s="2"/>
      <c r="E419" s="2"/>
    </row>
    <row r="420" spans="4:5" ht="14.25" customHeight="1" x14ac:dyDescent="0.55000000000000004">
      <c r="D420" s="2"/>
      <c r="E420" s="2"/>
    </row>
    <row r="421" spans="4:5" ht="14.25" customHeight="1" x14ac:dyDescent="0.55000000000000004">
      <c r="D421" s="2"/>
      <c r="E421" s="2"/>
    </row>
    <row r="422" spans="4:5" ht="14.25" customHeight="1" x14ac:dyDescent="0.55000000000000004">
      <c r="D422" s="2"/>
      <c r="E422" s="2"/>
    </row>
    <row r="423" spans="4:5" ht="14.25" customHeight="1" x14ac:dyDescent="0.55000000000000004">
      <c r="D423" s="2"/>
      <c r="E423" s="2"/>
    </row>
    <row r="424" spans="4:5" ht="14.25" customHeight="1" x14ac:dyDescent="0.55000000000000004">
      <c r="D424" s="2"/>
      <c r="E424" s="2"/>
    </row>
    <row r="425" spans="4:5" ht="14.25" customHeight="1" x14ac:dyDescent="0.55000000000000004">
      <c r="D425" s="2"/>
      <c r="E425" s="2"/>
    </row>
    <row r="426" spans="4:5" ht="14.25" customHeight="1" x14ac:dyDescent="0.55000000000000004">
      <c r="D426" s="2"/>
      <c r="E426" s="2"/>
    </row>
    <row r="427" spans="4:5" ht="14.25" customHeight="1" x14ac:dyDescent="0.55000000000000004">
      <c r="D427" s="2"/>
      <c r="E427" s="2"/>
    </row>
    <row r="428" spans="4:5" ht="14.25" customHeight="1" x14ac:dyDescent="0.55000000000000004">
      <c r="D428" s="2"/>
      <c r="E428" s="2"/>
    </row>
    <row r="429" spans="4:5" ht="14.25" customHeight="1" x14ac:dyDescent="0.55000000000000004">
      <c r="D429" s="2"/>
      <c r="E429" s="2"/>
    </row>
    <row r="430" spans="4:5" ht="14.25" customHeight="1" x14ac:dyDescent="0.55000000000000004">
      <c r="D430" s="2"/>
      <c r="E430" s="2"/>
    </row>
    <row r="431" spans="4:5" ht="14.25" customHeight="1" x14ac:dyDescent="0.55000000000000004">
      <c r="D431" s="2"/>
      <c r="E431" s="2"/>
    </row>
    <row r="432" spans="4:5" ht="14.25" customHeight="1" x14ac:dyDescent="0.55000000000000004">
      <c r="D432" s="2"/>
      <c r="E432" s="2"/>
    </row>
    <row r="433" spans="4:5" ht="14.25" customHeight="1" x14ac:dyDescent="0.55000000000000004">
      <c r="D433" s="2"/>
      <c r="E433" s="2"/>
    </row>
    <row r="434" spans="4:5" ht="14.25" customHeight="1" x14ac:dyDescent="0.55000000000000004">
      <c r="D434" s="2"/>
      <c r="E434" s="2"/>
    </row>
    <row r="435" spans="4:5" ht="14.25" customHeight="1" x14ac:dyDescent="0.55000000000000004">
      <c r="D435" s="2"/>
      <c r="E435" s="2"/>
    </row>
    <row r="436" spans="4:5" ht="14.25" customHeight="1" x14ac:dyDescent="0.55000000000000004">
      <c r="D436" s="2"/>
      <c r="E436" s="2"/>
    </row>
    <row r="437" spans="4:5" ht="14.25" customHeight="1" x14ac:dyDescent="0.55000000000000004">
      <c r="D437" s="2"/>
      <c r="E437" s="2"/>
    </row>
    <row r="438" spans="4:5" ht="14.25" customHeight="1" x14ac:dyDescent="0.55000000000000004">
      <c r="D438" s="2"/>
      <c r="E438" s="2"/>
    </row>
    <row r="439" spans="4:5" ht="14.25" customHeight="1" x14ac:dyDescent="0.55000000000000004">
      <c r="D439" s="2"/>
      <c r="E439" s="2"/>
    </row>
    <row r="440" spans="4:5" ht="14.25" customHeight="1" x14ac:dyDescent="0.55000000000000004">
      <c r="D440" s="2"/>
      <c r="E440" s="2"/>
    </row>
    <row r="441" spans="4:5" ht="14.25" customHeight="1" x14ac:dyDescent="0.55000000000000004">
      <c r="D441" s="2"/>
      <c r="E441" s="2"/>
    </row>
    <row r="442" spans="4:5" ht="14.25" customHeight="1" x14ac:dyDescent="0.55000000000000004">
      <c r="D442" s="2"/>
      <c r="E442" s="2"/>
    </row>
    <row r="443" spans="4:5" ht="14.25" customHeight="1" x14ac:dyDescent="0.55000000000000004">
      <c r="D443" s="2"/>
      <c r="E443" s="2"/>
    </row>
    <row r="444" spans="4:5" ht="14.25" customHeight="1" x14ac:dyDescent="0.55000000000000004">
      <c r="D444" s="2"/>
      <c r="E444" s="2"/>
    </row>
    <row r="445" spans="4:5" ht="14.25" customHeight="1" x14ac:dyDescent="0.55000000000000004">
      <c r="D445" s="2"/>
      <c r="E445" s="2"/>
    </row>
    <row r="446" spans="4:5" ht="14.25" customHeight="1" x14ac:dyDescent="0.55000000000000004">
      <c r="D446" s="2"/>
      <c r="E446" s="2"/>
    </row>
    <row r="447" spans="4:5" ht="14.25" customHeight="1" x14ac:dyDescent="0.55000000000000004">
      <c r="D447" s="2"/>
      <c r="E447" s="2"/>
    </row>
    <row r="448" spans="4:5" ht="14.25" customHeight="1" x14ac:dyDescent="0.55000000000000004">
      <c r="D448" s="2"/>
      <c r="E448" s="2"/>
    </row>
    <row r="449" spans="4:5" ht="14.25" customHeight="1" x14ac:dyDescent="0.55000000000000004">
      <c r="D449" s="2"/>
      <c r="E449" s="2"/>
    </row>
    <row r="450" spans="4:5" ht="14.25" customHeight="1" x14ac:dyDescent="0.55000000000000004">
      <c r="D450" s="2"/>
      <c r="E450" s="2"/>
    </row>
    <row r="451" spans="4:5" ht="14.25" customHeight="1" x14ac:dyDescent="0.55000000000000004">
      <c r="D451" s="2"/>
      <c r="E451" s="2"/>
    </row>
    <row r="452" spans="4:5" ht="14.25" customHeight="1" x14ac:dyDescent="0.55000000000000004">
      <c r="D452" s="2"/>
      <c r="E452" s="2"/>
    </row>
    <row r="453" spans="4:5" ht="14.25" customHeight="1" x14ac:dyDescent="0.55000000000000004">
      <c r="D453" s="2"/>
      <c r="E453" s="2"/>
    </row>
    <row r="454" spans="4:5" ht="14.25" customHeight="1" x14ac:dyDescent="0.55000000000000004">
      <c r="D454" s="2"/>
      <c r="E454" s="2"/>
    </row>
    <row r="455" spans="4:5" ht="14.25" customHeight="1" x14ac:dyDescent="0.55000000000000004">
      <c r="D455" s="2"/>
      <c r="E455" s="2"/>
    </row>
    <row r="456" spans="4:5" ht="14.25" customHeight="1" x14ac:dyDescent="0.55000000000000004">
      <c r="D456" s="2"/>
      <c r="E456" s="2"/>
    </row>
    <row r="457" spans="4:5" ht="14.25" customHeight="1" x14ac:dyDescent="0.55000000000000004">
      <c r="D457" s="2"/>
      <c r="E457" s="2"/>
    </row>
    <row r="458" spans="4:5" ht="14.25" customHeight="1" x14ac:dyDescent="0.55000000000000004">
      <c r="D458" s="2"/>
      <c r="E458" s="2"/>
    </row>
    <row r="459" spans="4:5" ht="14.25" customHeight="1" x14ac:dyDescent="0.55000000000000004">
      <c r="D459" s="2"/>
      <c r="E459" s="2"/>
    </row>
    <row r="460" spans="4:5" ht="14.25" customHeight="1" x14ac:dyDescent="0.55000000000000004">
      <c r="D460" s="2"/>
      <c r="E460" s="2"/>
    </row>
    <row r="461" spans="4:5" ht="14.25" customHeight="1" x14ac:dyDescent="0.55000000000000004">
      <c r="D461" s="2"/>
      <c r="E461" s="2"/>
    </row>
    <row r="462" spans="4:5" ht="14.25" customHeight="1" x14ac:dyDescent="0.55000000000000004">
      <c r="D462" s="2"/>
      <c r="E462" s="2"/>
    </row>
    <row r="463" spans="4:5" ht="14.25" customHeight="1" x14ac:dyDescent="0.55000000000000004">
      <c r="D463" s="2"/>
      <c r="E463" s="2"/>
    </row>
    <row r="464" spans="4:5" ht="14.25" customHeight="1" x14ac:dyDescent="0.55000000000000004">
      <c r="D464" s="2"/>
      <c r="E464" s="2"/>
    </row>
    <row r="465" spans="4:5" ht="14.25" customHeight="1" x14ac:dyDescent="0.55000000000000004">
      <c r="D465" s="2"/>
      <c r="E465" s="2"/>
    </row>
    <row r="466" spans="4:5" ht="14.25" customHeight="1" x14ac:dyDescent="0.55000000000000004">
      <c r="D466" s="2"/>
      <c r="E466" s="2"/>
    </row>
    <row r="467" spans="4:5" ht="14.25" customHeight="1" x14ac:dyDescent="0.55000000000000004">
      <c r="D467" s="2"/>
      <c r="E467" s="2"/>
    </row>
    <row r="468" spans="4:5" ht="14.25" customHeight="1" x14ac:dyDescent="0.55000000000000004">
      <c r="D468" s="2"/>
      <c r="E468" s="2"/>
    </row>
    <row r="469" spans="4:5" ht="14.25" customHeight="1" x14ac:dyDescent="0.55000000000000004">
      <c r="D469" s="2"/>
      <c r="E469" s="2"/>
    </row>
    <row r="470" spans="4:5" ht="14.25" customHeight="1" x14ac:dyDescent="0.55000000000000004">
      <c r="D470" s="2"/>
      <c r="E470" s="2"/>
    </row>
    <row r="471" spans="4:5" ht="14.25" customHeight="1" x14ac:dyDescent="0.55000000000000004">
      <c r="D471" s="2"/>
      <c r="E471" s="2"/>
    </row>
    <row r="472" spans="4:5" ht="14.25" customHeight="1" x14ac:dyDescent="0.55000000000000004">
      <c r="D472" s="2"/>
      <c r="E472" s="2"/>
    </row>
    <row r="473" spans="4:5" ht="14.25" customHeight="1" x14ac:dyDescent="0.55000000000000004">
      <c r="D473" s="2"/>
      <c r="E473" s="2"/>
    </row>
    <row r="474" spans="4:5" ht="14.25" customHeight="1" x14ac:dyDescent="0.55000000000000004">
      <c r="D474" s="2"/>
      <c r="E474" s="2"/>
    </row>
    <row r="475" spans="4:5" ht="14.25" customHeight="1" x14ac:dyDescent="0.55000000000000004">
      <c r="D475" s="2"/>
      <c r="E475" s="2"/>
    </row>
    <row r="476" spans="4:5" ht="14.25" customHeight="1" x14ac:dyDescent="0.55000000000000004">
      <c r="D476" s="2"/>
      <c r="E476" s="2"/>
    </row>
    <row r="477" spans="4:5" ht="14.25" customHeight="1" x14ac:dyDescent="0.55000000000000004">
      <c r="D477" s="2"/>
      <c r="E477" s="2"/>
    </row>
    <row r="478" spans="4:5" ht="14.25" customHeight="1" x14ac:dyDescent="0.55000000000000004">
      <c r="D478" s="2"/>
      <c r="E478" s="2"/>
    </row>
    <row r="479" spans="4:5" ht="14.25" customHeight="1" x14ac:dyDescent="0.55000000000000004">
      <c r="D479" s="2"/>
      <c r="E479" s="2"/>
    </row>
    <row r="480" spans="4:5" ht="14.25" customHeight="1" x14ac:dyDescent="0.55000000000000004">
      <c r="D480" s="2"/>
      <c r="E480" s="2"/>
    </row>
    <row r="481" spans="4:5" ht="14.25" customHeight="1" x14ac:dyDescent="0.55000000000000004">
      <c r="D481" s="2"/>
      <c r="E481" s="2"/>
    </row>
    <row r="482" spans="4:5" ht="14.25" customHeight="1" x14ac:dyDescent="0.55000000000000004">
      <c r="D482" s="2"/>
      <c r="E482" s="2"/>
    </row>
    <row r="483" spans="4:5" ht="14.25" customHeight="1" x14ac:dyDescent="0.55000000000000004">
      <c r="D483" s="2"/>
      <c r="E483" s="2"/>
    </row>
    <row r="484" spans="4:5" ht="14.25" customHeight="1" x14ac:dyDescent="0.55000000000000004">
      <c r="D484" s="2"/>
      <c r="E484" s="2"/>
    </row>
    <row r="485" spans="4:5" ht="14.25" customHeight="1" x14ac:dyDescent="0.55000000000000004">
      <c r="D485" s="2"/>
      <c r="E485" s="2"/>
    </row>
    <row r="486" spans="4:5" ht="14.25" customHeight="1" x14ac:dyDescent="0.55000000000000004">
      <c r="D486" s="2"/>
      <c r="E486" s="2"/>
    </row>
    <row r="487" spans="4:5" ht="14.25" customHeight="1" x14ac:dyDescent="0.55000000000000004">
      <c r="D487" s="2"/>
      <c r="E487" s="2"/>
    </row>
    <row r="488" spans="4:5" ht="14.25" customHeight="1" x14ac:dyDescent="0.55000000000000004">
      <c r="D488" s="2"/>
      <c r="E488" s="2"/>
    </row>
    <row r="489" spans="4:5" ht="14.25" customHeight="1" x14ac:dyDescent="0.55000000000000004">
      <c r="D489" s="2"/>
      <c r="E489" s="2"/>
    </row>
    <row r="490" spans="4:5" ht="14.25" customHeight="1" x14ac:dyDescent="0.55000000000000004">
      <c r="D490" s="2"/>
      <c r="E490" s="2"/>
    </row>
    <row r="491" spans="4:5" ht="14.25" customHeight="1" x14ac:dyDescent="0.55000000000000004">
      <c r="D491" s="2"/>
      <c r="E491" s="2"/>
    </row>
    <row r="492" spans="4:5" ht="14.25" customHeight="1" x14ac:dyDescent="0.55000000000000004">
      <c r="D492" s="2"/>
      <c r="E492" s="2"/>
    </row>
    <row r="493" spans="4:5" ht="14.25" customHeight="1" x14ac:dyDescent="0.55000000000000004">
      <c r="D493" s="2"/>
      <c r="E493" s="2"/>
    </row>
    <row r="494" spans="4:5" ht="14.25" customHeight="1" x14ac:dyDescent="0.55000000000000004">
      <c r="D494" s="2"/>
      <c r="E494" s="2"/>
    </row>
    <row r="495" spans="4:5" ht="14.25" customHeight="1" x14ac:dyDescent="0.55000000000000004">
      <c r="D495" s="2"/>
      <c r="E495" s="2"/>
    </row>
    <row r="496" spans="4:5" ht="14.25" customHeight="1" x14ac:dyDescent="0.55000000000000004">
      <c r="D496" s="2"/>
      <c r="E496" s="2"/>
    </row>
    <row r="497" spans="4:5" ht="14.25" customHeight="1" x14ac:dyDescent="0.55000000000000004">
      <c r="D497" s="2"/>
      <c r="E497" s="2"/>
    </row>
    <row r="498" spans="4:5" ht="14.25" customHeight="1" x14ac:dyDescent="0.55000000000000004">
      <c r="D498" s="2"/>
      <c r="E498" s="2"/>
    </row>
    <row r="499" spans="4:5" ht="14.25" customHeight="1" x14ac:dyDescent="0.55000000000000004">
      <c r="D499" s="2"/>
      <c r="E499" s="2"/>
    </row>
    <row r="500" spans="4:5" ht="14.25" customHeight="1" x14ac:dyDescent="0.55000000000000004">
      <c r="D500" s="2"/>
      <c r="E500" s="2"/>
    </row>
    <row r="501" spans="4:5" ht="14.25" customHeight="1" x14ac:dyDescent="0.55000000000000004">
      <c r="D501" s="2"/>
      <c r="E501" s="2"/>
    </row>
    <row r="502" spans="4:5" ht="14.25" customHeight="1" x14ac:dyDescent="0.55000000000000004">
      <c r="D502" s="2"/>
      <c r="E502" s="2"/>
    </row>
    <row r="503" spans="4:5" ht="14.25" customHeight="1" x14ac:dyDescent="0.55000000000000004">
      <c r="D503" s="2"/>
      <c r="E503" s="2"/>
    </row>
    <row r="504" spans="4:5" ht="14.25" customHeight="1" x14ac:dyDescent="0.55000000000000004">
      <c r="D504" s="2"/>
      <c r="E504" s="2"/>
    </row>
    <row r="505" spans="4:5" ht="14.25" customHeight="1" x14ac:dyDescent="0.55000000000000004">
      <c r="D505" s="2"/>
      <c r="E505" s="2"/>
    </row>
    <row r="506" spans="4:5" ht="14.25" customHeight="1" x14ac:dyDescent="0.55000000000000004">
      <c r="D506" s="2"/>
      <c r="E506" s="2"/>
    </row>
    <row r="507" spans="4:5" ht="14.25" customHeight="1" x14ac:dyDescent="0.55000000000000004">
      <c r="D507" s="2"/>
      <c r="E507" s="2"/>
    </row>
    <row r="508" spans="4:5" ht="14.25" customHeight="1" x14ac:dyDescent="0.55000000000000004">
      <c r="D508" s="2"/>
      <c r="E508" s="2"/>
    </row>
    <row r="509" spans="4:5" ht="14.25" customHeight="1" x14ac:dyDescent="0.55000000000000004">
      <c r="D509" s="2"/>
      <c r="E509" s="2"/>
    </row>
    <row r="510" spans="4:5" ht="14.25" customHeight="1" x14ac:dyDescent="0.55000000000000004">
      <c r="D510" s="2"/>
      <c r="E510" s="2"/>
    </row>
    <row r="511" spans="4:5" ht="14.25" customHeight="1" x14ac:dyDescent="0.55000000000000004">
      <c r="D511" s="2"/>
      <c r="E511" s="2"/>
    </row>
    <row r="512" spans="4:5" ht="14.25" customHeight="1" x14ac:dyDescent="0.55000000000000004">
      <c r="D512" s="2"/>
      <c r="E512" s="2"/>
    </row>
    <row r="513" spans="4:5" ht="14.25" customHeight="1" x14ac:dyDescent="0.55000000000000004">
      <c r="D513" s="2"/>
      <c r="E513" s="2"/>
    </row>
    <row r="514" spans="4:5" ht="14.25" customHeight="1" x14ac:dyDescent="0.55000000000000004">
      <c r="D514" s="2"/>
      <c r="E514" s="2"/>
    </row>
    <row r="515" spans="4:5" ht="14.25" customHeight="1" x14ac:dyDescent="0.55000000000000004">
      <c r="D515" s="2"/>
      <c r="E515" s="2"/>
    </row>
    <row r="516" spans="4:5" ht="14.25" customHeight="1" x14ac:dyDescent="0.55000000000000004">
      <c r="D516" s="2"/>
      <c r="E516" s="2"/>
    </row>
    <row r="517" spans="4:5" ht="14.25" customHeight="1" x14ac:dyDescent="0.55000000000000004">
      <c r="D517" s="2"/>
      <c r="E517" s="2"/>
    </row>
    <row r="518" spans="4:5" ht="14.25" customHeight="1" x14ac:dyDescent="0.55000000000000004">
      <c r="D518" s="2"/>
      <c r="E518" s="2"/>
    </row>
    <row r="519" spans="4:5" ht="14.25" customHeight="1" x14ac:dyDescent="0.55000000000000004">
      <c r="D519" s="2"/>
      <c r="E519" s="2"/>
    </row>
    <row r="520" spans="4:5" ht="14.25" customHeight="1" x14ac:dyDescent="0.55000000000000004">
      <c r="D520" s="2"/>
      <c r="E520" s="2"/>
    </row>
    <row r="521" spans="4:5" ht="14.25" customHeight="1" x14ac:dyDescent="0.55000000000000004">
      <c r="D521" s="2"/>
      <c r="E521" s="2"/>
    </row>
    <row r="522" spans="4:5" ht="14.25" customHeight="1" x14ac:dyDescent="0.55000000000000004">
      <c r="D522" s="2"/>
      <c r="E522" s="2"/>
    </row>
    <row r="523" spans="4:5" ht="14.25" customHeight="1" x14ac:dyDescent="0.55000000000000004">
      <c r="D523" s="2"/>
      <c r="E523" s="2"/>
    </row>
    <row r="524" spans="4:5" ht="14.25" customHeight="1" x14ac:dyDescent="0.55000000000000004">
      <c r="D524" s="2"/>
      <c r="E524" s="2"/>
    </row>
    <row r="525" spans="4:5" ht="14.25" customHeight="1" x14ac:dyDescent="0.55000000000000004">
      <c r="D525" s="2"/>
      <c r="E525" s="2"/>
    </row>
    <row r="526" spans="4:5" ht="14.25" customHeight="1" x14ac:dyDescent="0.55000000000000004">
      <c r="D526" s="2"/>
      <c r="E526" s="2"/>
    </row>
    <row r="527" spans="4:5" ht="14.25" customHeight="1" x14ac:dyDescent="0.55000000000000004">
      <c r="D527" s="2"/>
      <c r="E527" s="2"/>
    </row>
    <row r="528" spans="4:5" ht="14.25" customHeight="1" x14ac:dyDescent="0.55000000000000004">
      <c r="D528" s="2"/>
      <c r="E528" s="2"/>
    </row>
    <row r="529" spans="4:5" ht="14.25" customHeight="1" x14ac:dyDescent="0.55000000000000004">
      <c r="D529" s="2"/>
      <c r="E529" s="2"/>
    </row>
    <row r="530" spans="4:5" ht="14.25" customHeight="1" x14ac:dyDescent="0.55000000000000004">
      <c r="D530" s="2"/>
      <c r="E530" s="2"/>
    </row>
    <row r="531" spans="4:5" ht="14.25" customHeight="1" x14ac:dyDescent="0.55000000000000004">
      <c r="D531" s="2"/>
      <c r="E531" s="2"/>
    </row>
    <row r="532" spans="4:5" ht="14.25" customHeight="1" x14ac:dyDescent="0.55000000000000004">
      <c r="D532" s="2"/>
      <c r="E532" s="2"/>
    </row>
    <row r="533" spans="4:5" ht="14.25" customHeight="1" x14ac:dyDescent="0.55000000000000004">
      <c r="D533" s="2"/>
      <c r="E533" s="2"/>
    </row>
    <row r="534" spans="4:5" ht="14.25" customHeight="1" x14ac:dyDescent="0.55000000000000004">
      <c r="D534" s="2"/>
      <c r="E534" s="2"/>
    </row>
    <row r="535" spans="4:5" ht="14.25" customHeight="1" x14ac:dyDescent="0.55000000000000004">
      <c r="D535" s="2"/>
      <c r="E535" s="2"/>
    </row>
    <row r="536" spans="4:5" ht="14.25" customHeight="1" x14ac:dyDescent="0.55000000000000004">
      <c r="D536" s="2"/>
      <c r="E536" s="2"/>
    </row>
    <row r="537" spans="4:5" ht="14.25" customHeight="1" x14ac:dyDescent="0.55000000000000004">
      <c r="D537" s="2"/>
      <c r="E537" s="2"/>
    </row>
    <row r="538" spans="4:5" ht="14.25" customHeight="1" x14ac:dyDescent="0.55000000000000004">
      <c r="D538" s="2"/>
      <c r="E538" s="2"/>
    </row>
    <row r="539" spans="4:5" ht="14.25" customHeight="1" x14ac:dyDescent="0.55000000000000004">
      <c r="D539" s="2"/>
      <c r="E539" s="2"/>
    </row>
    <row r="540" spans="4:5" ht="14.25" customHeight="1" x14ac:dyDescent="0.55000000000000004">
      <c r="D540" s="2"/>
      <c r="E540" s="2"/>
    </row>
    <row r="541" spans="4:5" ht="14.25" customHeight="1" x14ac:dyDescent="0.55000000000000004">
      <c r="D541" s="2"/>
      <c r="E541" s="2"/>
    </row>
    <row r="542" spans="4:5" ht="14.25" customHeight="1" x14ac:dyDescent="0.55000000000000004">
      <c r="D542" s="2"/>
      <c r="E542" s="2"/>
    </row>
    <row r="543" spans="4:5" ht="14.25" customHeight="1" x14ac:dyDescent="0.55000000000000004">
      <c r="D543" s="2"/>
      <c r="E543" s="2"/>
    </row>
    <row r="544" spans="4:5" ht="14.25" customHeight="1" x14ac:dyDescent="0.55000000000000004">
      <c r="D544" s="2"/>
      <c r="E544" s="2"/>
    </row>
    <row r="545" spans="4:5" ht="14.25" customHeight="1" x14ac:dyDescent="0.55000000000000004">
      <c r="D545" s="2"/>
      <c r="E545" s="2"/>
    </row>
    <row r="546" spans="4:5" ht="14.25" customHeight="1" x14ac:dyDescent="0.55000000000000004">
      <c r="D546" s="2"/>
      <c r="E546" s="2"/>
    </row>
    <row r="547" spans="4:5" ht="14.25" customHeight="1" x14ac:dyDescent="0.55000000000000004">
      <c r="D547" s="2"/>
      <c r="E547" s="2"/>
    </row>
    <row r="548" spans="4:5" ht="14.25" customHeight="1" x14ac:dyDescent="0.55000000000000004">
      <c r="D548" s="2"/>
      <c r="E548" s="2"/>
    </row>
    <row r="549" spans="4:5" ht="14.25" customHeight="1" x14ac:dyDescent="0.55000000000000004">
      <c r="D549" s="2"/>
      <c r="E549" s="2"/>
    </row>
    <row r="550" spans="4:5" ht="14.25" customHeight="1" x14ac:dyDescent="0.55000000000000004">
      <c r="D550" s="2"/>
      <c r="E550" s="2"/>
    </row>
    <row r="551" spans="4:5" ht="14.25" customHeight="1" x14ac:dyDescent="0.55000000000000004">
      <c r="D551" s="2"/>
      <c r="E551" s="2"/>
    </row>
    <row r="552" spans="4:5" ht="14.25" customHeight="1" x14ac:dyDescent="0.55000000000000004">
      <c r="D552" s="2"/>
      <c r="E552" s="2"/>
    </row>
    <row r="553" spans="4:5" ht="14.25" customHeight="1" x14ac:dyDescent="0.55000000000000004">
      <c r="D553" s="2"/>
      <c r="E553" s="2"/>
    </row>
    <row r="554" spans="4:5" ht="14.25" customHeight="1" x14ac:dyDescent="0.55000000000000004">
      <c r="D554" s="2"/>
      <c r="E554" s="2"/>
    </row>
    <row r="555" spans="4:5" ht="14.25" customHeight="1" x14ac:dyDescent="0.55000000000000004">
      <c r="D555" s="2"/>
      <c r="E555" s="2"/>
    </row>
    <row r="556" spans="4:5" ht="14.25" customHeight="1" x14ac:dyDescent="0.55000000000000004">
      <c r="D556" s="2"/>
      <c r="E556" s="2"/>
    </row>
    <row r="557" spans="4:5" ht="14.25" customHeight="1" x14ac:dyDescent="0.55000000000000004">
      <c r="D557" s="2"/>
      <c r="E557" s="2"/>
    </row>
    <row r="558" spans="4:5" ht="14.25" customHeight="1" x14ac:dyDescent="0.55000000000000004">
      <c r="D558" s="2"/>
      <c r="E558" s="2"/>
    </row>
    <row r="559" spans="4:5" ht="14.25" customHeight="1" x14ac:dyDescent="0.55000000000000004">
      <c r="D559" s="2"/>
      <c r="E559" s="2"/>
    </row>
    <row r="560" spans="4:5" ht="14.25" customHeight="1" x14ac:dyDescent="0.55000000000000004">
      <c r="D560" s="2"/>
      <c r="E560" s="2"/>
    </row>
    <row r="561" spans="4:5" ht="14.25" customHeight="1" x14ac:dyDescent="0.55000000000000004">
      <c r="D561" s="2"/>
      <c r="E561" s="2"/>
    </row>
    <row r="562" spans="4:5" ht="14.25" customHeight="1" x14ac:dyDescent="0.55000000000000004">
      <c r="D562" s="2"/>
      <c r="E562" s="2"/>
    </row>
    <row r="563" spans="4:5" ht="14.25" customHeight="1" x14ac:dyDescent="0.55000000000000004">
      <c r="D563" s="2"/>
      <c r="E563" s="2"/>
    </row>
    <row r="564" spans="4:5" ht="14.25" customHeight="1" x14ac:dyDescent="0.55000000000000004">
      <c r="D564" s="2"/>
      <c r="E564" s="2"/>
    </row>
    <row r="565" spans="4:5" ht="14.25" customHeight="1" x14ac:dyDescent="0.55000000000000004">
      <c r="D565" s="2"/>
      <c r="E565" s="2"/>
    </row>
    <row r="566" spans="4:5" ht="14.25" customHeight="1" x14ac:dyDescent="0.55000000000000004">
      <c r="D566" s="2"/>
      <c r="E566" s="2"/>
    </row>
    <row r="567" spans="4:5" ht="14.25" customHeight="1" x14ac:dyDescent="0.55000000000000004">
      <c r="D567" s="2"/>
      <c r="E567" s="2"/>
    </row>
    <row r="568" spans="4:5" ht="14.25" customHeight="1" x14ac:dyDescent="0.55000000000000004">
      <c r="D568" s="2"/>
      <c r="E568" s="2"/>
    </row>
    <row r="569" spans="4:5" ht="14.25" customHeight="1" x14ac:dyDescent="0.55000000000000004">
      <c r="D569" s="2"/>
      <c r="E569" s="2"/>
    </row>
    <row r="570" spans="4:5" ht="14.25" customHeight="1" x14ac:dyDescent="0.55000000000000004">
      <c r="D570" s="2"/>
      <c r="E570" s="2"/>
    </row>
    <row r="571" spans="4:5" ht="14.25" customHeight="1" x14ac:dyDescent="0.55000000000000004">
      <c r="D571" s="2"/>
      <c r="E571" s="2"/>
    </row>
    <row r="572" spans="4:5" ht="14.25" customHeight="1" x14ac:dyDescent="0.55000000000000004">
      <c r="D572" s="2"/>
      <c r="E572" s="2"/>
    </row>
    <row r="573" spans="4:5" ht="14.25" customHeight="1" x14ac:dyDescent="0.55000000000000004">
      <c r="D573" s="2"/>
      <c r="E573" s="2"/>
    </row>
    <row r="574" spans="4:5" ht="14.25" customHeight="1" x14ac:dyDescent="0.55000000000000004">
      <c r="D574" s="2"/>
      <c r="E574" s="2"/>
    </row>
    <row r="575" spans="4:5" ht="14.25" customHeight="1" x14ac:dyDescent="0.55000000000000004">
      <c r="D575" s="2"/>
      <c r="E575" s="2"/>
    </row>
    <row r="576" spans="4:5" ht="14.25" customHeight="1" x14ac:dyDescent="0.55000000000000004">
      <c r="D576" s="2"/>
      <c r="E576" s="2"/>
    </row>
    <row r="577" spans="4:5" ht="14.25" customHeight="1" x14ac:dyDescent="0.55000000000000004">
      <c r="D577" s="2"/>
      <c r="E577" s="2"/>
    </row>
    <row r="578" spans="4:5" ht="14.25" customHeight="1" x14ac:dyDescent="0.55000000000000004">
      <c r="D578" s="2"/>
      <c r="E578" s="2"/>
    </row>
    <row r="579" spans="4:5" ht="14.25" customHeight="1" x14ac:dyDescent="0.55000000000000004">
      <c r="D579" s="2"/>
      <c r="E579" s="2"/>
    </row>
    <row r="580" spans="4:5" ht="14.25" customHeight="1" x14ac:dyDescent="0.55000000000000004">
      <c r="D580" s="2"/>
      <c r="E580" s="2"/>
    </row>
    <row r="581" spans="4:5" ht="14.25" customHeight="1" x14ac:dyDescent="0.55000000000000004">
      <c r="D581" s="2"/>
      <c r="E581" s="2"/>
    </row>
    <row r="582" spans="4:5" ht="14.25" customHeight="1" x14ac:dyDescent="0.55000000000000004">
      <c r="D582" s="2"/>
      <c r="E582" s="2"/>
    </row>
    <row r="583" spans="4:5" ht="14.25" customHeight="1" x14ac:dyDescent="0.55000000000000004">
      <c r="D583" s="2"/>
      <c r="E583" s="2"/>
    </row>
    <row r="584" spans="4:5" ht="14.25" customHeight="1" x14ac:dyDescent="0.55000000000000004">
      <c r="D584" s="2"/>
      <c r="E584" s="2"/>
    </row>
    <row r="585" spans="4:5" ht="14.25" customHeight="1" x14ac:dyDescent="0.55000000000000004">
      <c r="D585" s="2"/>
      <c r="E585" s="2"/>
    </row>
    <row r="586" spans="4:5" ht="14.25" customHeight="1" x14ac:dyDescent="0.55000000000000004">
      <c r="D586" s="2"/>
      <c r="E586" s="2"/>
    </row>
    <row r="587" spans="4:5" ht="14.25" customHeight="1" x14ac:dyDescent="0.55000000000000004">
      <c r="D587" s="2"/>
      <c r="E587" s="2"/>
    </row>
    <row r="588" spans="4:5" ht="14.25" customHeight="1" x14ac:dyDescent="0.55000000000000004">
      <c r="D588" s="2"/>
      <c r="E588" s="2"/>
    </row>
    <row r="589" spans="4:5" ht="14.25" customHeight="1" x14ac:dyDescent="0.55000000000000004">
      <c r="D589" s="2"/>
      <c r="E589" s="2"/>
    </row>
    <row r="590" spans="4:5" ht="14.25" customHeight="1" x14ac:dyDescent="0.55000000000000004">
      <c r="D590" s="2"/>
      <c r="E590" s="2"/>
    </row>
    <row r="591" spans="4:5" ht="14.25" customHeight="1" x14ac:dyDescent="0.55000000000000004">
      <c r="D591" s="2"/>
      <c r="E591" s="2"/>
    </row>
    <row r="592" spans="4:5" ht="14.25" customHeight="1" x14ac:dyDescent="0.55000000000000004">
      <c r="D592" s="2"/>
      <c r="E592" s="2"/>
    </row>
    <row r="593" spans="4:5" ht="14.25" customHeight="1" x14ac:dyDescent="0.55000000000000004">
      <c r="D593" s="2"/>
      <c r="E593" s="2"/>
    </row>
    <row r="594" spans="4:5" ht="14.25" customHeight="1" x14ac:dyDescent="0.55000000000000004">
      <c r="D594" s="2"/>
      <c r="E594" s="2"/>
    </row>
    <row r="595" spans="4:5" ht="14.25" customHeight="1" x14ac:dyDescent="0.55000000000000004">
      <c r="D595" s="2"/>
      <c r="E595" s="2"/>
    </row>
    <row r="596" spans="4:5" ht="14.25" customHeight="1" x14ac:dyDescent="0.55000000000000004">
      <c r="D596" s="2"/>
      <c r="E596" s="2"/>
    </row>
    <row r="597" spans="4:5" ht="14.25" customHeight="1" x14ac:dyDescent="0.55000000000000004">
      <c r="D597" s="2"/>
      <c r="E597" s="2"/>
    </row>
    <row r="598" spans="4:5" ht="14.25" customHeight="1" x14ac:dyDescent="0.55000000000000004">
      <c r="D598" s="2"/>
      <c r="E598" s="2"/>
    </row>
    <row r="599" spans="4:5" ht="14.25" customHeight="1" x14ac:dyDescent="0.55000000000000004">
      <c r="D599" s="2"/>
      <c r="E599" s="2"/>
    </row>
    <row r="600" spans="4:5" ht="14.25" customHeight="1" x14ac:dyDescent="0.55000000000000004">
      <c r="D600" s="2"/>
      <c r="E600" s="2"/>
    </row>
    <row r="601" spans="4:5" ht="14.25" customHeight="1" x14ac:dyDescent="0.55000000000000004">
      <c r="D601" s="2"/>
      <c r="E601" s="2"/>
    </row>
    <row r="602" spans="4:5" ht="14.25" customHeight="1" x14ac:dyDescent="0.55000000000000004">
      <c r="D602" s="2"/>
      <c r="E602" s="2"/>
    </row>
    <row r="603" spans="4:5" ht="14.25" customHeight="1" x14ac:dyDescent="0.55000000000000004">
      <c r="D603" s="2"/>
      <c r="E603" s="2"/>
    </row>
    <row r="604" spans="4:5" ht="14.25" customHeight="1" x14ac:dyDescent="0.55000000000000004">
      <c r="D604" s="2"/>
      <c r="E604" s="2"/>
    </row>
    <row r="605" spans="4:5" ht="14.25" customHeight="1" x14ac:dyDescent="0.55000000000000004">
      <c r="D605" s="2"/>
      <c r="E605" s="2"/>
    </row>
    <row r="606" spans="4:5" ht="14.25" customHeight="1" x14ac:dyDescent="0.55000000000000004">
      <c r="D606" s="2"/>
      <c r="E606" s="2"/>
    </row>
    <row r="607" spans="4:5" ht="14.25" customHeight="1" x14ac:dyDescent="0.55000000000000004">
      <c r="D607" s="2"/>
      <c r="E607" s="2"/>
    </row>
    <row r="608" spans="4:5" ht="14.25" customHeight="1" x14ac:dyDescent="0.55000000000000004">
      <c r="D608" s="2"/>
      <c r="E608" s="2"/>
    </row>
    <row r="609" spans="4:5" ht="14.25" customHeight="1" x14ac:dyDescent="0.55000000000000004">
      <c r="D609" s="2"/>
      <c r="E609" s="2"/>
    </row>
    <row r="610" spans="4:5" ht="14.25" customHeight="1" x14ac:dyDescent="0.55000000000000004">
      <c r="D610" s="2"/>
      <c r="E610" s="2"/>
    </row>
    <row r="611" spans="4:5" ht="14.25" customHeight="1" x14ac:dyDescent="0.55000000000000004">
      <c r="D611" s="2"/>
      <c r="E611" s="2"/>
    </row>
    <row r="612" spans="4:5" ht="14.25" customHeight="1" x14ac:dyDescent="0.55000000000000004">
      <c r="D612" s="2"/>
      <c r="E612" s="2"/>
    </row>
    <row r="613" spans="4:5" ht="14.25" customHeight="1" x14ac:dyDescent="0.55000000000000004">
      <c r="D613" s="2"/>
      <c r="E613" s="2"/>
    </row>
    <row r="614" spans="4:5" ht="14.25" customHeight="1" x14ac:dyDescent="0.55000000000000004">
      <c r="D614" s="2"/>
      <c r="E614" s="2"/>
    </row>
    <row r="615" spans="4:5" ht="14.25" customHeight="1" x14ac:dyDescent="0.55000000000000004">
      <c r="D615" s="2"/>
      <c r="E615" s="2"/>
    </row>
    <row r="616" spans="4:5" ht="14.25" customHeight="1" x14ac:dyDescent="0.55000000000000004">
      <c r="D616" s="2"/>
      <c r="E616" s="2"/>
    </row>
    <row r="617" spans="4:5" ht="14.25" customHeight="1" x14ac:dyDescent="0.55000000000000004">
      <c r="D617" s="2"/>
      <c r="E617" s="2"/>
    </row>
    <row r="618" spans="4:5" ht="14.25" customHeight="1" x14ac:dyDescent="0.55000000000000004">
      <c r="D618" s="2"/>
      <c r="E618" s="2"/>
    </row>
    <row r="619" spans="4:5" ht="14.25" customHeight="1" x14ac:dyDescent="0.55000000000000004">
      <c r="D619" s="2"/>
      <c r="E619" s="2"/>
    </row>
    <row r="620" spans="4:5" ht="14.25" customHeight="1" x14ac:dyDescent="0.55000000000000004">
      <c r="D620" s="2"/>
      <c r="E620" s="2"/>
    </row>
    <row r="621" spans="4:5" ht="14.25" customHeight="1" x14ac:dyDescent="0.55000000000000004">
      <c r="D621" s="2"/>
      <c r="E621" s="2"/>
    </row>
    <row r="622" spans="4:5" ht="14.25" customHeight="1" x14ac:dyDescent="0.55000000000000004">
      <c r="D622" s="2"/>
      <c r="E622" s="2"/>
    </row>
    <row r="623" spans="4:5" ht="14.25" customHeight="1" x14ac:dyDescent="0.55000000000000004">
      <c r="D623" s="2"/>
      <c r="E623" s="2"/>
    </row>
    <row r="624" spans="4:5" ht="14.25" customHeight="1" x14ac:dyDescent="0.55000000000000004">
      <c r="D624" s="2"/>
      <c r="E624" s="2"/>
    </row>
    <row r="625" spans="4:5" ht="14.25" customHeight="1" x14ac:dyDescent="0.55000000000000004">
      <c r="D625" s="2"/>
      <c r="E625" s="2"/>
    </row>
    <row r="626" spans="4:5" ht="14.25" customHeight="1" x14ac:dyDescent="0.55000000000000004">
      <c r="D626" s="2"/>
      <c r="E626" s="2"/>
    </row>
    <row r="627" spans="4:5" ht="14.25" customHeight="1" x14ac:dyDescent="0.55000000000000004">
      <c r="D627" s="2"/>
      <c r="E627" s="2"/>
    </row>
    <row r="628" spans="4:5" ht="14.25" customHeight="1" x14ac:dyDescent="0.55000000000000004">
      <c r="D628" s="2"/>
      <c r="E628" s="2"/>
    </row>
    <row r="629" spans="4:5" ht="14.25" customHeight="1" x14ac:dyDescent="0.55000000000000004">
      <c r="D629" s="2"/>
      <c r="E629" s="2"/>
    </row>
    <row r="630" spans="4:5" ht="14.25" customHeight="1" x14ac:dyDescent="0.55000000000000004">
      <c r="D630" s="2"/>
      <c r="E630" s="2"/>
    </row>
    <row r="631" spans="4:5" ht="14.25" customHeight="1" x14ac:dyDescent="0.55000000000000004">
      <c r="D631" s="2"/>
      <c r="E631" s="2"/>
    </row>
    <row r="632" spans="4:5" ht="14.25" customHeight="1" x14ac:dyDescent="0.55000000000000004">
      <c r="D632" s="2"/>
      <c r="E632" s="2"/>
    </row>
    <row r="633" spans="4:5" ht="14.25" customHeight="1" x14ac:dyDescent="0.55000000000000004">
      <c r="D633" s="2"/>
      <c r="E633" s="2"/>
    </row>
    <row r="634" spans="4:5" ht="14.25" customHeight="1" x14ac:dyDescent="0.55000000000000004">
      <c r="D634" s="2"/>
      <c r="E634" s="2"/>
    </row>
    <row r="635" spans="4:5" ht="14.25" customHeight="1" x14ac:dyDescent="0.55000000000000004">
      <c r="D635" s="2"/>
      <c r="E635" s="2"/>
    </row>
    <row r="636" spans="4:5" ht="14.25" customHeight="1" x14ac:dyDescent="0.55000000000000004">
      <c r="D636" s="2"/>
      <c r="E636" s="2"/>
    </row>
    <row r="637" spans="4:5" ht="14.25" customHeight="1" x14ac:dyDescent="0.55000000000000004">
      <c r="D637" s="2"/>
      <c r="E637" s="2"/>
    </row>
    <row r="638" spans="4:5" ht="14.25" customHeight="1" x14ac:dyDescent="0.55000000000000004">
      <c r="D638" s="2"/>
      <c r="E638" s="2"/>
    </row>
    <row r="639" spans="4:5" ht="14.25" customHeight="1" x14ac:dyDescent="0.55000000000000004">
      <c r="D639" s="2"/>
      <c r="E639" s="2"/>
    </row>
    <row r="640" spans="4:5" ht="14.25" customHeight="1" x14ac:dyDescent="0.55000000000000004">
      <c r="D640" s="2"/>
      <c r="E640" s="2"/>
    </row>
    <row r="641" spans="4:5" ht="14.25" customHeight="1" x14ac:dyDescent="0.55000000000000004">
      <c r="D641" s="2"/>
      <c r="E641" s="2"/>
    </row>
    <row r="642" spans="4:5" ht="14.25" customHeight="1" x14ac:dyDescent="0.55000000000000004">
      <c r="D642" s="2"/>
      <c r="E642" s="2"/>
    </row>
    <row r="643" spans="4:5" ht="14.25" customHeight="1" x14ac:dyDescent="0.55000000000000004">
      <c r="D643" s="2"/>
      <c r="E643" s="2"/>
    </row>
    <row r="644" spans="4:5" ht="14.25" customHeight="1" x14ac:dyDescent="0.55000000000000004">
      <c r="D644" s="2"/>
      <c r="E644" s="2"/>
    </row>
    <row r="645" spans="4:5" ht="14.25" customHeight="1" x14ac:dyDescent="0.55000000000000004">
      <c r="D645" s="2"/>
      <c r="E645" s="2"/>
    </row>
    <row r="646" spans="4:5" ht="14.25" customHeight="1" x14ac:dyDescent="0.55000000000000004">
      <c r="D646" s="2"/>
      <c r="E646" s="2"/>
    </row>
    <row r="647" spans="4:5" ht="14.25" customHeight="1" x14ac:dyDescent="0.55000000000000004">
      <c r="D647" s="2"/>
      <c r="E647" s="2"/>
    </row>
    <row r="648" spans="4:5" ht="14.25" customHeight="1" x14ac:dyDescent="0.55000000000000004">
      <c r="D648" s="2"/>
      <c r="E648" s="2"/>
    </row>
    <row r="649" spans="4:5" ht="14.25" customHeight="1" x14ac:dyDescent="0.55000000000000004">
      <c r="D649" s="2"/>
      <c r="E649" s="2"/>
    </row>
    <row r="650" spans="4:5" ht="14.25" customHeight="1" x14ac:dyDescent="0.55000000000000004">
      <c r="D650" s="2"/>
      <c r="E650" s="2"/>
    </row>
    <row r="651" spans="4:5" ht="14.25" customHeight="1" x14ac:dyDescent="0.55000000000000004">
      <c r="D651" s="2"/>
      <c r="E651" s="2"/>
    </row>
    <row r="652" spans="4:5" ht="14.25" customHeight="1" x14ac:dyDescent="0.55000000000000004">
      <c r="D652" s="2"/>
      <c r="E652" s="2"/>
    </row>
    <row r="653" spans="4:5" ht="14.25" customHeight="1" x14ac:dyDescent="0.55000000000000004">
      <c r="D653" s="2"/>
      <c r="E653" s="2"/>
    </row>
    <row r="654" spans="4:5" ht="14.25" customHeight="1" x14ac:dyDescent="0.55000000000000004">
      <c r="D654" s="2"/>
      <c r="E654" s="2"/>
    </row>
    <row r="655" spans="4:5" ht="14.25" customHeight="1" x14ac:dyDescent="0.55000000000000004">
      <c r="D655" s="2"/>
      <c r="E655" s="2"/>
    </row>
    <row r="656" spans="4:5" ht="14.25" customHeight="1" x14ac:dyDescent="0.55000000000000004">
      <c r="D656" s="2"/>
      <c r="E656" s="2"/>
    </row>
    <row r="657" spans="4:5" ht="14.25" customHeight="1" x14ac:dyDescent="0.55000000000000004">
      <c r="D657" s="2"/>
      <c r="E657" s="2"/>
    </row>
    <row r="658" spans="4:5" ht="14.25" customHeight="1" x14ac:dyDescent="0.55000000000000004">
      <c r="D658" s="2"/>
      <c r="E658" s="2"/>
    </row>
    <row r="659" spans="4:5" ht="14.25" customHeight="1" x14ac:dyDescent="0.55000000000000004">
      <c r="D659" s="2"/>
      <c r="E659" s="2"/>
    </row>
    <row r="660" spans="4:5" ht="14.25" customHeight="1" x14ac:dyDescent="0.55000000000000004">
      <c r="D660" s="2"/>
      <c r="E660" s="2"/>
    </row>
    <row r="661" spans="4:5" ht="14.25" customHeight="1" x14ac:dyDescent="0.55000000000000004">
      <c r="D661" s="2"/>
      <c r="E661" s="2"/>
    </row>
    <row r="662" spans="4:5" ht="14.25" customHeight="1" x14ac:dyDescent="0.55000000000000004">
      <c r="D662" s="2"/>
      <c r="E662" s="2"/>
    </row>
    <row r="663" spans="4:5" ht="14.25" customHeight="1" x14ac:dyDescent="0.55000000000000004">
      <c r="D663" s="2"/>
      <c r="E663" s="2"/>
    </row>
    <row r="664" spans="4:5" ht="14.25" customHeight="1" x14ac:dyDescent="0.55000000000000004">
      <c r="D664" s="2"/>
      <c r="E664" s="2"/>
    </row>
    <row r="665" spans="4:5" ht="14.25" customHeight="1" x14ac:dyDescent="0.55000000000000004">
      <c r="D665" s="2"/>
      <c r="E665" s="2"/>
    </row>
    <row r="666" spans="4:5" ht="14.25" customHeight="1" x14ac:dyDescent="0.55000000000000004">
      <c r="D666" s="2"/>
      <c r="E666" s="2"/>
    </row>
    <row r="667" spans="4:5" ht="14.25" customHeight="1" x14ac:dyDescent="0.55000000000000004">
      <c r="D667" s="2"/>
      <c r="E667" s="2"/>
    </row>
    <row r="668" spans="4:5" ht="14.25" customHeight="1" x14ac:dyDescent="0.55000000000000004">
      <c r="D668" s="2"/>
      <c r="E668" s="2"/>
    </row>
    <row r="669" spans="4:5" ht="14.25" customHeight="1" x14ac:dyDescent="0.55000000000000004">
      <c r="D669" s="2"/>
      <c r="E669" s="2"/>
    </row>
    <row r="670" spans="4:5" ht="14.25" customHeight="1" x14ac:dyDescent="0.55000000000000004">
      <c r="D670" s="2"/>
      <c r="E670" s="2"/>
    </row>
    <row r="671" spans="4:5" ht="14.25" customHeight="1" x14ac:dyDescent="0.55000000000000004">
      <c r="D671" s="2"/>
      <c r="E671" s="2"/>
    </row>
    <row r="672" spans="4:5" ht="14.25" customHeight="1" x14ac:dyDescent="0.55000000000000004">
      <c r="D672" s="2"/>
      <c r="E672" s="2"/>
    </row>
    <row r="673" spans="4:5" ht="14.25" customHeight="1" x14ac:dyDescent="0.55000000000000004">
      <c r="D673" s="2"/>
      <c r="E673" s="2"/>
    </row>
    <row r="674" spans="4:5" ht="14.25" customHeight="1" x14ac:dyDescent="0.55000000000000004">
      <c r="D674" s="2"/>
      <c r="E674" s="2"/>
    </row>
    <row r="675" spans="4:5" ht="14.25" customHeight="1" x14ac:dyDescent="0.55000000000000004">
      <c r="D675" s="2"/>
      <c r="E675" s="2"/>
    </row>
    <row r="676" spans="4:5" ht="14.25" customHeight="1" x14ac:dyDescent="0.55000000000000004">
      <c r="D676" s="2"/>
      <c r="E676" s="2"/>
    </row>
    <row r="677" spans="4:5" ht="14.25" customHeight="1" x14ac:dyDescent="0.55000000000000004">
      <c r="D677" s="2"/>
      <c r="E677" s="2"/>
    </row>
    <row r="678" spans="4:5" ht="14.25" customHeight="1" x14ac:dyDescent="0.55000000000000004">
      <c r="D678" s="2"/>
      <c r="E678" s="2"/>
    </row>
    <row r="679" spans="4:5" ht="14.25" customHeight="1" x14ac:dyDescent="0.55000000000000004">
      <c r="D679" s="2"/>
      <c r="E679" s="2"/>
    </row>
    <row r="680" spans="4:5" ht="14.25" customHeight="1" x14ac:dyDescent="0.55000000000000004">
      <c r="D680" s="2"/>
      <c r="E680" s="2"/>
    </row>
    <row r="681" spans="4:5" ht="14.25" customHeight="1" x14ac:dyDescent="0.55000000000000004">
      <c r="D681" s="2"/>
      <c r="E681" s="2"/>
    </row>
    <row r="682" spans="4:5" ht="14.25" customHeight="1" x14ac:dyDescent="0.55000000000000004">
      <c r="D682" s="2"/>
      <c r="E682" s="2"/>
    </row>
    <row r="683" spans="4:5" ht="14.25" customHeight="1" x14ac:dyDescent="0.55000000000000004">
      <c r="D683" s="2"/>
      <c r="E683" s="2"/>
    </row>
    <row r="684" spans="4:5" ht="14.25" customHeight="1" x14ac:dyDescent="0.55000000000000004">
      <c r="D684" s="2"/>
      <c r="E684" s="2"/>
    </row>
    <row r="685" spans="4:5" ht="14.25" customHeight="1" x14ac:dyDescent="0.55000000000000004">
      <c r="D685" s="2"/>
      <c r="E685" s="2"/>
    </row>
    <row r="686" spans="4:5" ht="14.25" customHeight="1" x14ac:dyDescent="0.55000000000000004">
      <c r="D686" s="2"/>
      <c r="E686" s="2"/>
    </row>
    <row r="687" spans="4:5" ht="14.25" customHeight="1" x14ac:dyDescent="0.55000000000000004">
      <c r="D687" s="2"/>
      <c r="E687" s="2"/>
    </row>
    <row r="688" spans="4:5" ht="14.25" customHeight="1" x14ac:dyDescent="0.55000000000000004">
      <c r="D688" s="2"/>
      <c r="E688" s="2"/>
    </row>
    <row r="689" spans="4:5" ht="14.25" customHeight="1" x14ac:dyDescent="0.55000000000000004">
      <c r="D689" s="2"/>
      <c r="E689" s="2"/>
    </row>
    <row r="690" spans="4:5" ht="14.25" customHeight="1" x14ac:dyDescent="0.55000000000000004">
      <c r="D690" s="2"/>
      <c r="E690" s="2"/>
    </row>
    <row r="691" spans="4:5" ht="14.25" customHeight="1" x14ac:dyDescent="0.55000000000000004">
      <c r="D691" s="2"/>
      <c r="E691" s="2"/>
    </row>
    <row r="692" spans="4:5" ht="14.25" customHeight="1" x14ac:dyDescent="0.55000000000000004">
      <c r="D692" s="2"/>
      <c r="E692" s="2"/>
    </row>
    <row r="693" spans="4:5" ht="14.25" customHeight="1" x14ac:dyDescent="0.55000000000000004">
      <c r="D693" s="2"/>
      <c r="E693" s="2"/>
    </row>
    <row r="694" spans="4:5" ht="14.25" customHeight="1" x14ac:dyDescent="0.55000000000000004">
      <c r="D694" s="2"/>
      <c r="E694" s="2"/>
    </row>
    <row r="695" spans="4:5" ht="14.25" customHeight="1" x14ac:dyDescent="0.55000000000000004">
      <c r="D695" s="2"/>
      <c r="E695" s="2"/>
    </row>
    <row r="696" spans="4:5" ht="14.25" customHeight="1" x14ac:dyDescent="0.55000000000000004">
      <c r="D696" s="2"/>
      <c r="E696" s="2"/>
    </row>
    <row r="697" spans="4:5" ht="14.25" customHeight="1" x14ac:dyDescent="0.55000000000000004">
      <c r="D697" s="2"/>
      <c r="E697" s="2"/>
    </row>
    <row r="698" spans="4:5" ht="14.25" customHeight="1" x14ac:dyDescent="0.55000000000000004">
      <c r="D698" s="2"/>
      <c r="E698" s="2"/>
    </row>
    <row r="699" spans="4:5" ht="14.25" customHeight="1" x14ac:dyDescent="0.55000000000000004">
      <c r="D699" s="2"/>
      <c r="E699" s="2"/>
    </row>
    <row r="700" spans="4:5" ht="14.25" customHeight="1" x14ac:dyDescent="0.55000000000000004">
      <c r="D700" s="2"/>
      <c r="E700" s="2"/>
    </row>
    <row r="701" spans="4:5" ht="14.25" customHeight="1" x14ac:dyDescent="0.55000000000000004">
      <c r="D701" s="2"/>
      <c r="E701" s="2"/>
    </row>
    <row r="702" spans="4:5" ht="14.25" customHeight="1" x14ac:dyDescent="0.55000000000000004">
      <c r="D702" s="2"/>
      <c r="E702" s="2"/>
    </row>
    <row r="703" spans="4:5" ht="14.25" customHeight="1" x14ac:dyDescent="0.55000000000000004">
      <c r="D703" s="2"/>
      <c r="E703" s="2"/>
    </row>
    <row r="704" spans="4:5" ht="14.25" customHeight="1" x14ac:dyDescent="0.55000000000000004">
      <c r="D704" s="2"/>
      <c r="E704" s="2"/>
    </row>
    <row r="705" spans="4:5" ht="14.25" customHeight="1" x14ac:dyDescent="0.55000000000000004">
      <c r="D705" s="2"/>
      <c r="E705" s="2"/>
    </row>
    <row r="706" spans="4:5" ht="14.25" customHeight="1" x14ac:dyDescent="0.55000000000000004">
      <c r="D706" s="2"/>
      <c r="E706" s="2"/>
    </row>
    <row r="707" spans="4:5" ht="14.25" customHeight="1" x14ac:dyDescent="0.55000000000000004">
      <c r="D707" s="2"/>
      <c r="E707" s="2"/>
    </row>
    <row r="708" spans="4:5" ht="14.25" customHeight="1" x14ac:dyDescent="0.55000000000000004">
      <c r="D708" s="2"/>
      <c r="E708" s="2"/>
    </row>
    <row r="709" spans="4:5" ht="14.25" customHeight="1" x14ac:dyDescent="0.55000000000000004">
      <c r="D709" s="2"/>
      <c r="E709" s="2"/>
    </row>
    <row r="710" spans="4:5" ht="14.25" customHeight="1" x14ac:dyDescent="0.55000000000000004">
      <c r="D710" s="2"/>
      <c r="E710" s="2"/>
    </row>
    <row r="711" spans="4:5" ht="14.25" customHeight="1" x14ac:dyDescent="0.55000000000000004">
      <c r="D711" s="2"/>
      <c r="E711" s="2"/>
    </row>
    <row r="712" spans="4:5" ht="14.25" customHeight="1" x14ac:dyDescent="0.55000000000000004">
      <c r="D712" s="2"/>
      <c r="E712" s="2"/>
    </row>
    <row r="713" spans="4:5" ht="14.25" customHeight="1" x14ac:dyDescent="0.55000000000000004">
      <c r="D713" s="2"/>
      <c r="E713" s="2"/>
    </row>
    <row r="714" spans="4:5" ht="14.25" customHeight="1" x14ac:dyDescent="0.55000000000000004">
      <c r="D714" s="2"/>
      <c r="E714" s="2"/>
    </row>
    <row r="715" spans="4:5" ht="14.25" customHeight="1" x14ac:dyDescent="0.55000000000000004">
      <c r="D715" s="2"/>
      <c r="E715" s="2"/>
    </row>
    <row r="716" spans="4:5" ht="14.25" customHeight="1" x14ac:dyDescent="0.55000000000000004">
      <c r="D716" s="2"/>
      <c r="E716" s="2"/>
    </row>
    <row r="717" spans="4:5" ht="14.25" customHeight="1" x14ac:dyDescent="0.55000000000000004">
      <c r="D717" s="2"/>
      <c r="E717" s="2"/>
    </row>
    <row r="718" spans="4:5" ht="14.25" customHeight="1" x14ac:dyDescent="0.55000000000000004">
      <c r="D718" s="2"/>
      <c r="E718" s="2"/>
    </row>
    <row r="719" spans="4:5" ht="14.25" customHeight="1" x14ac:dyDescent="0.55000000000000004">
      <c r="D719" s="2"/>
      <c r="E719" s="2"/>
    </row>
    <row r="720" spans="4:5" ht="14.25" customHeight="1" x14ac:dyDescent="0.55000000000000004">
      <c r="D720" s="2"/>
      <c r="E720" s="2"/>
    </row>
    <row r="721" spans="4:5" ht="14.25" customHeight="1" x14ac:dyDescent="0.55000000000000004">
      <c r="D721" s="2"/>
      <c r="E721" s="2"/>
    </row>
    <row r="722" spans="4:5" ht="14.25" customHeight="1" x14ac:dyDescent="0.55000000000000004">
      <c r="D722" s="2"/>
      <c r="E722" s="2"/>
    </row>
    <row r="723" spans="4:5" ht="14.25" customHeight="1" x14ac:dyDescent="0.55000000000000004">
      <c r="D723" s="2"/>
      <c r="E723" s="2"/>
    </row>
    <row r="724" spans="4:5" ht="14.25" customHeight="1" x14ac:dyDescent="0.55000000000000004">
      <c r="D724" s="2"/>
      <c r="E724" s="2"/>
    </row>
    <row r="725" spans="4:5" ht="14.25" customHeight="1" x14ac:dyDescent="0.55000000000000004">
      <c r="D725" s="2"/>
      <c r="E725" s="2"/>
    </row>
    <row r="726" spans="4:5" ht="14.25" customHeight="1" x14ac:dyDescent="0.55000000000000004">
      <c r="D726" s="2"/>
      <c r="E726" s="2"/>
    </row>
    <row r="727" spans="4:5" ht="14.25" customHeight="1" x14ac:dyDescent="0.55000000000000004">
      <c r="D727" s="2"/>
      <c r="E727" s="2"/>
    </row>
    <row r="728" spans="4:5" ht="14.25" customHeight="1" x14ac:dyDescent="0.55000000000000004">
      <c r="D728" s="2"/>
      <c r="E728" s="2"/>
    </row>
    <row r="729" spans="4:5" ht="14.25" customHeight="1" x14ac:dyDescent="0.55000000000000004">
      <c r="D729" s="2"/>
      <c r="E729" s="2"/>
    </row>
    <row r="730" spans="4:5" ht="14.25" customHeight="1" x14ac:dyDescent="0.55000000000000004">
      <c r="D730" s="2"/>
      <c r="E730" s="2"/>
    </row>
    <row r="731" spans="4:5" ht="14.25" customHeight="1" x14ac:dyDescent="0.55000000000000004">
      <c r="D731" s="2"/>
      <c r="E731" s="2"/>
    </row>
    <row r="732" spans="4:5" ht="14.25" customHeight="1" x14ac:dyDescent="0.55000000000000004">
      <c r="D732" s="2"/>
      <c r="E732" s="2"/>
    </row>
    <row r="733" spans="4:5" ht="14.25" customHeight="1" x14ac:dyDescent="0.55000000000000004">
      <c r="D733" s="2"/>
      <c r="E733" s="2"/>
    </row>
    <row r="734" spans="4:5" ht="14.25" customHeight="1" x14ac:dyDescent="0.55000000000000004">
      <c r="D734" s="2"/>
      <c r="E734" s="2"/>
    </row>
    <row r="735" spans="4:5" ht="14.25" customHeight="1" x14ac:dyDescent="0.55000000000000004">
      <c r="D735" s="2"/>
      <c r="E735" s="2"/>
    </row>
    <row r="736" spans="4:5" ht="14.25" customHeight="1" x14ac:dyDescent="0.55000000000000004">
      <c r="D736" s="2"/>
      <c r="E736" s="2"/>
    </row>
    <row r="737" spans="4:5" ht="14.25" customHeight="1" x14ac:dyDescent="0.55000000000000004">
      <c r="D737" s="2"/>
      <c r="E737" s="2"/>
    </row>
    <row r="738" spans="4:5" ht="14.25" customHeight="1" x14ac:dyDescent="0.55000000000000004">
      <c r="D738" s="2"/>
      <c r="E738" s="2"/>
    </row>
    <row r="739" spans="4:5" ht="14.25" customHeight="1" x14ac:dyDescent="0.55000000000000004">
      <c r="D739" s="2"/>
      <c r="E739" s="2"/>
    </row>
    <row r="740" spans="4:5" ht="14.25" customHeight="1" x14ac:dyDescent="0.55000000000000004">
      <c r="D740" s="2"/>
      <c r="E740" s="2"/>
    </row>
    <row r="741" spans="4:5" ht="14.25" customHeight="1" x14ac:dyDescent="0.55000000000000004">
      <c r="D741" s="2"/>
      <c r="E741" s="2"/>
    </row>
    <row r="742" spans="4:5" ht="14.25" customHeight="1" x14ac:dyDescent="0.55000000000000004">
      <c r="D742" s="2"/>
      <c r="E742" s="2"/>
    </row>
    <row r="743" spans="4:5" ht="14.25" customHeight="1" x14ac:dyDescent="0.55000000000000004">
      <c r="D743" s="2"/>
      <c r="E743" s="2"/>
    </row>
    <row r="744" spans="4:5" ht="14.25" customHeight="1" x14ac:dyDescent="0.55000000000000004">
      <c r="D744" s="2"/>
      <c r="E744" s="2"/>
    </row>
    <row r="745" spans="4:5" ht="14.25" customHeight="1" x14ac:dyDescent="0.55000000000000004">
      <c r="D745" s="2"/>
      <c r="E745" s="2"/>
    </row>
    <row r="746" spans="4:5" ht="14.25" customHeight="1" x14ac:dyDescent="0.55000000000000004">
      <c r="D746" s="2"/>
      <c r="E746" s="2"/>
    </row>
    <row r="747" spans="4:5" ht="14.25" customHeight="1" x14ac:dyDescent="0.55000000000000004">
      <c r="D747" s="2"/>
      <c r="E747" s="2"/>
    </row>
    <row r="748" spans="4:5" ht="14.25" customHeight="1" x14ac:dyDescent="0.55000000000000004">
      <c r="D748" s="2"/>
      <c r="E748" s="2"/>
    </row>
    <row r="749" spans="4:5" ht="14.25" customHeight="1" x14ac:dyDescent="0.55000000000000004">
      <c r="D749" s="2"/>
      <c r="E749" s="2"/>
    </row>
    <row r="750" spans="4:5" ht="14.25" customHeight="1" x14ac:dyDescent="0.55000000000000004">
      <c r="D750" s="2"/>
      <c r="E750" s="2"/>
    </row>
    <row r="751" spans="4:5" ht="14.25" customHeight="1" x14ac:dyDescent="0.55000000000000004">
      <c r="D751" s="2"/>
      <c r="E751" s="2"/>
    </row>
    <row r="752" spans="4:5" ht="14.25" customHeight="1" x14ac:dyDescent="0.55000000000000004">
      <c r="D752" s="2"/>
      <c r="E752" s="2"/>
    </row>
    <row r="753" spans="4:5" ht="14.25" customHeight="1" x14ac:dyDescent="0.55000000000000004">
      <c r="D753" s="2"/>
      <c r="E753" s="2"/>
    </row>
    <row r="754" spans="4:5" ht="14.25" customHeight="1" x14ac:dyDescent="0.55000000000000004">
      <c r="D754" s="2"/>
      <c r="E754" s="2"/>
    </row>
    <row r="755" spans="4:5" ht="14.25" customHeight="1" x14ac:dyDescent="0.55000000000000004">
      <c r="D755" s="2"/>
      <c r="E755" s="2"/>
    </row>
    <row r="756" spans="4:5" ht="14.25" customHeight="1" x14ac:dyDescent="0.55000000000000004">
      <c r="D756" s="2"/>
      <c r="E756" s="2"/>
    </row>
    <row r="757" spans="4:5" ht="14.25" customHeight="1" x14ac:dyDescent="0.55000000000000004">
      <c r="D757" s="2"/>
      <c r="E757" s="2"/>
    </row>
    <row r="758" spans="4:5" ht="14.25" customHeight="1" x14ac:dyDescent="0.55000000000000004">
      <c r="D758" s="2"/>
      <c r="E758" s="2"/>
    </row>
    <row r="759" spans="4:5" ht="14.25" customHeight="1" x14ac:dyDescent="0.55000000000000004">
      <c r="D759" s="2"/>
      <c r="E759" s="2"/>
    </row>
    <row r="760" spans="4:5" ht="14.25" customHeight="1" x14ac:dyDescent="0.55000000000000004">
      <c r="D760" s="2"/>
      <c r="E760" s="2"/>
    </row>
    <row r="761" spans="4:5" ht="14.25" customHeight="1" x14ac:dyDescent="0.55000000000000004">
      <c r="D761" s="2"/>
      <c r="E761" s="2"/>
    </row>
    <row r="762" spans="4:5" ht="14.25" customHeight="1" x14ac:dyDescent="0.55000000000000004">
      <c r="D762" s="2"/>
      <c r="E762" s="2"/>
    </row>
    <row r="763" spans="4:5" ht="14.25" customHeight="1" x14ac:dyDescent="0.55000000000000004">
      <c r="D763" s="2"/>
      <c r="E763" s="2"/>
    </row>
    <row r="764" spans="4:5" ht="14.25" customHeight="1" x14ac:dyDescent="0.55000000000000004">
      <c r="D764" s="2"/>
      <c r="E764" s="2"/>
    </row>
    <row r="765" spans="4:5" ht="14.25" customHeight="1" x14ac:dyDescent="0.55000000000000004">
      <c r="D765" s="2"/>
      <c r="E765" s="2"/>
    </row>
    <row r="766" spans="4:5" ht="14.25" customHeight="1" x14ac:dyDescent="0.55000000000000004">
      <c r="D766" s="2"/>
      <c r="E766" s="2"/>
    </row>
    <row r="767" spans="4:5" ht="14.25" customHeight="1" x14ac:dyDescent="0.55000000000000004">
      <c r="D767" s="2"/>
      <c r="E767" s="2"/>
    </row>
    <row r="768" spans="4:5" ht="14.25" customHeight="1" x14ac:dyDescent="0.55000000000000004">
      <c r="D768" s="2"/>
      <c r="E768" s="2"/>
    </row>
    <row r="769" spans="4:5" ht="14.25" customHeight="1" x14ac:dyDescent="0.55000000000000004">
      <c r="D769" s="2"/>
      <c r="E769" s="2"/>
    </row>
    <row r="770" spans="4:5" ht="14.25" customHeight="1" x14ac:dyDescent="0.55000000000000004">
      <c r="D770" s="2"/>
      <c r="E770" s="2"/>
    </row>
    <row r="771" spans="4:5" ht="14.25" customHeight="1" x14ac:dyDescent="0.55000000000000004">
      <c r="D771" s="2"/>
      <c r="E771" s="2"/>
    </row>
    <row r="772" spans="4:5" ht="14.25" customHeight="1" x14ac:dyDescent="0.55000000000000004">
      <c r="D772" s="2"/>
      <c r="E772" s="2"/>
    </row>
    <row r="773" spans="4:5" ht="14.25" customHeight="1" x14ac:dyDescent="0.55000000000000004">
      <c r="D773" s="2"/>
      <c r="E773" s="2"/>
    </row>
    <row r="774" spans="4:5" ht="14.25" customHeight="1" x14ac:dyDescent="0.55000000000000004">
      <c r="D774" s="2"/>
      <c r="E774" s="2"/>
    </row>
    <row r="775" spans="4:5" ht="14.25" customHeight="1" x14ac:dyDescent="0.55000000000000004">
      <c r="D775" s="2"/>
      <c r="E775" s="2"/>
    </row>
    <row r="776" spans="4:5" ht="14.25" customHeight="1" x14ac:dyDescent="0.55000000000000004">
      <c r="D776" s="2"/>
      <c r="E776" s="2"/>
    </row>
    <row r="777" spans="4:5" ht="14.25" customHeight="1" x14ac:dyDescent="0.55000000000000004">
      <c r="D777" s="2"/>
      <c r="E777" s="2"/>
    </row>
    <row r="778" spans="4:5" ht="14.25" customHeight="1" x14ac:dyDescent="0.55000000000000004">
      <c r="D778" s="2"/>
      <c r="E778" s="2"/>
    </row>
    <row r="779" spans="4:5" ht="14.25" customHeight="1" x14ac:dyDescent="0.55000000000000004">
      <c r="D779" s="2"/>
      <c r="E779" s="2"/>
    </row>
    <row r="780" spans="4:5" ht="14.25" customHeight="1" x14ac:dyDescent="0.55000000000000004">
      <c r="D780" s="2"/>
      <c r="E780" s="2"/>
    </row>
    <row r="781" spans="4:5" ht="14.25" customHeight="1" x14ac:dyDescent="0.55000000000000004">
      <c r="D781" s="2"/>
      <c r="E781" s="2"/>
    </row>
    <row r="782" spans="4:5" ht="14.25" customHeight="1" x14ac:dyDescent="0.55000000000000004">
      <c r="D782" s="2"/>
      <c r="E782" s="2"/>
    </row>
    <row r="783" spans="4:5" ht="14.25" customHeight="1" x14ac:dyDescent="0.55000000000000004">
      <c r="D783" s="2"/>
      <c r="E783" s="2"/>
    </row>
    <row r="784" spans="4:5" ht="14.25" customHeight="1" x14ac:dyDescent="0.55000000000000004">
      <c r="D784" s="2"/>
      <c r="E784" s="2"/>
    </row>
    <row r="785" spans="4:5" ht="14.25" customHeight="1" x14ac:dyDescent="0.55000000000000004">
      <c r="D785" s="2"/>
      <c r="E785" s="2"/>
    </row>
    <row r="786" spans="4:5" ht="14.25" customHeight="1" x14ac:dyDescent="0.55000000000000004">
      <c r="D786" s="2"/>
      <c r="E786" s="2"/>
    </row>
    <row r="787" spans="4:5" ht="14.25" customHeight="1" x14ac:dyDescent="0.55000000000000004">
      <c r="D787" s="2"/>
      <c r="E787" s="2"/>
    </row>
    <row r="788" spans="4:5" ht="14.25" customHeight="1" x14ac:dyDescent="0.55000000000000004">
      <c r="D788" s="2"/>
      <c r="E788" s="2"/>
    </row>
    <row r="789" spans="4:5" ht="14.25" customHeight="1" x14ac:dyDescent="0.55000000000000004">
      <c r="D789" s="2"/>
      <c r="E789" s="2"/>
    </row>
    <row r="790" spans="4:5" ht="14.25" customHeight="1" x14ac:dyDescent="0.55000000000000004">
      <c r="D790" s="2"/>
      <c r="E790" s="2"/>
    </row>
    <row r="791" spans="4:5" ht="14.25" customHeight="1" x14ac:dyDescent="0.55000000000000004">
      <c r="D791" s="2"/>
      <c r="E791" s="2"/>
    </row>
    <row r="792" spans="4:5" ht="14.25" customHeight="1" x14ac:dyDescent="0.55000000000000004">
      <c r="D792" s="2"/>
      <c r="E792" s="2"/>
    </row>
    <row r="793" spans="4:5" ht="14.25" customHeight="1" x14ac:dyDescent="0.55000000000000004">
      <c r="D793" s="2"/>
      <c r="E793" s="2"/>
    </row>
    <row r="794" spans="4:5" ht="14.25" customHeight="1" x14ac:dyDescent="0.55000000000000004">
      <c r="D794" s="2"/>
      <c r="E794" s="2"/>
    </row>
    <row r="795" spans="4:5" ht="14.25" customHeight="1" x14ac:dyDescent="0.55000000000000004">
      <c r="D795" s="2"/>
      <c r="E795" s="2"/>
    </row>
    <row r="796" spans="4:5" ht="14.25" customHeight="1" x14ac:dyDescent="0.55000000000000004">
      <c r="D796" s="2"/>
      <c r="E796" s="2"/>
    </row>
    <row r="797" spans="4:5" ht="14.25" customHeight="1" x14ac:dyDescent="0.55000000000000004">
      <c r="D797" s="2"/>
      <c r="E797" s="2"/>
    </row>
    <row r="798" spans="4:5" ht="14.25" customHeight="1" x14ac:dyDescent="0.55000000000000004">
      <c r="D798" s="2"/>
      <c r="E798" s="2"/>
    </row>
    <row r="799" spans="4:5" ht="14.25" customHeight="1" x14ac:dyDescent="0.55000000000000004">
      <c r="D799" s="2"/>
      <c r="E799" s="2"/>
    </row>
    <row r="800" spans="4:5" ht="14.25" customHeight="1" x14ac:dyDescent="0.55000000000000004">
      <c r="D800" s="2"/>
      <c r="E800" s="2"/>
    </row>
    <row r="801" spans="4:5" ht="14.25" customHeight="1" x14ac:dyDescent="0.55000000000000004">
      <c r="D801" s="2"/>
      <c r="E801" s="2"/>
    </row>
    <row r="802" spans="4:5" ht="14.25" customHeight="1" x14ac:dyDescent="0.55000000000000004">
      <c r="D802" s="2"/>
      <c r="E802" s="2"/>
    </row>
    <row r="803" spans="4:5" ht="14.25" customHeight="1" x14ac:dyDescent="0.55000000000000004">
      <c r="D803" s="2"/>
      <c r="E803" s="2"/>
    </row>
    <row r="804" spans="4:5" ht="14.25" customHeight="1" x14ac:dyDescent="0.55000000000000004">
      <c r="D804" s="2"/>
      <c r="E804" s="2"/>
    </row>
    <row r="805" spans="4:5" ht="14.25" customHeight="1" x14ac:dyDescent="0.55000000000000004">
      <c r="D805" s="2"/>
      <c r="E805" s="2"/>
    </row>
    <row r="806" spans="4:5" ht="14.25" customHeight="1" x14ac:dyDescent="0.55000000000000004">
      <c r="D806" s="2"/>
      <c r="E806" s="2"/>
    </row>
    <row r="807" spans="4:5" ht="14.25" customHeight="1" x14ac:dyDescent="0.55000000000000004">
      <c r="D807" s="2"/>
      <c r="E807" s="2"/>
    </row>
    <row r="808" spans="4:5" ht="14.25" customHeight="1" x14ac:dyDescent="0.55000000000000004">
      <c r="D808" s="2"/>
      <c r="E808" s="2"/>
    </row>
    <row r="809" spans="4:5" ht="14.25" customHeight="1" x14ac:dyDescent="0.55000000000000004">
      <c r="D809" s="2"/>
      <c r="E809" s="2"/>
    </row>
    <row r="810" spans="4:5" ht="14.25" customHeight="1" x14ac:dyDescent="0.55000000000000004">
      <c r="D810" s="2"/>
      <c r="E810" s="2"/>
    </row>
    <row r="811" spans="4:5" ht="14.25" customHeight="1" x14ac:dyDescent="0.55000000000000004">
      <c r="D811" s="2"/>
      <c r="E811" s="2"/>
    </row>
    <row r="812" spans="4:5" ht="14.25" customHeight="1" x14ac:dyDescent="0.55000000000000004">
      <c r="D812" s="2"/>
      <c r="E812" s="2"/>
    </row>
    <row r="813" spans="4:5" ht="14.25" customHeight="1" x14ac:dyDescent="0.55000000000000004">
      <c r="D813" s="2"/>
      <c r="E813" s="2"/>
    </row>
    <row r="814" spans="4:5" ht="14.25" customHeight="1" x14ac:dyDescent="0.55000000000000004">
      <c r="D814" s="2"/>
      <c r="E814" s="2"/>
    </row>
    <row r="815" spans="4:5" ht="14.25" customHeight="1" x14ac:dyDescent="0.55000000000000004">
      <c r="D815" s="2"/>
      <c r="E815" s="2"/>
    </row>
    <row r="816" spans="4:5" ht="14.25" customHeight="1" x14ac:dyDescent="0.55000000000000004">
      <c r="D816" s="2"/>
      <c r="E816" s="2"/>
    </row>
    <row r="817" spans="4:5" ht="14.25" customHeight="1" x14ac:dyDescent="0.55000000000000004">
      <c r="D817" s="2"/>
      <c r="E817" s="2"/>
    </row>
    <row r="818" spans="4:5" ht="14.25" customHeight="1" x14ac:dyDescent="0.55000000000000004">
      <c r="D818" s="2"/>
      <c r="E818" s="2"/>
    </row>
    <row r="819" spans="4:5" ht="14.25" customHeight="1" x14ac:dyDescent="0.55000000000000004">
      <c r="D819" s="2"/>
      <c r="E819" s="2"/>
    </row>
    <row r="820" spans="4:5" ht="14.25" customHeight="1" x14ac:dyDescent="0.55000000000000004">
      <c r="D820" s="2"/>
      <c r="E820" s="2"/>
    </row>
    <row r="821" spans="4:5" ht="14.25" customHeight="1" x14ac:dyDescent="0.55000000000000004">
      <c r="D821" s="2"/>
      <c r="E821" s="2"/>
    </row>
    <row r="822" spans="4:5" ht="14.25" customHeight="1" x14ac:dyDescent="0.55000000000000004">
      <c r="D822" s="2"/>
      <c r="E822" s="2"/>
    </row>
    <row r="823" spans="4:5" ht="14.25" customHeight="1" x14ac:dyDescent="0.55000000000000004">
      <c r="D823" s="2"/>
      <c r="E823" s="2"/>
    </row>
    <row r="824" spans="4:5" ht="14.25" customHeight="1" x14ac:dyDescent="0.55000000000000004">
      <c r="D824" s="2"/>
      <c r="E824" s="2"/>
    </row>
    <row r="825" spans="4:5" ht="14.25" customHeight="1" x14ac:dyDescent="0.55000000000000004">
      <c r="D825" s="2"/>
      <c r="E825" s="2"/>
    </row>
    <row r="826" spans="4:5" ht="14.25" customHeight="1" x14ac:dyDescent="0.55000000000000004">
      <c r="D826" s="2"/>
      <c r="E826" s="2"/>
    </row>
    <row r="827" spans="4:5" ht="14.25" customHeight="1" x14ac:dyDescent="0.55000000000000004">
      <c r="D827" s="2"/>
      <c r="E827" s="2"/>
    </row>
    <row r="828" spans="4:5" ht="14.25" customHeight="1" x14ac:dyDescent="0.55000000000000004">
      <c r="D828" s="2"/>
      <c r="E828" s="2"/>
    </row>
    <row r="829" spans="4:5" ht="14.25" customHeight="1" x14ac:dyDescent="0.55000000000000004">
      <c r="D829" s="2"/>
      <c r="E829" s="2"/>
    </row>
    <row r="830" spans="4:5" ht="14.25" customHeight="1" x14ac:dyDescent="0.55000000000000004">
      <c r="D830" s="2"/>
      <c r="E830" s="2"/>
    </row>
    <row r="831" spans="4:5" ht="14.25" customHeight="1" x14ac:dyDescent="0.55000000000000004">
      <c r="D831" s="2"/>
      <c r="E831" s="2"/>
    </row>
    <row r="832" spans="4:5" ht="14.25" customHeight="1" x14ac:dyDescent="0.55000000000000004">
      <c r="D832" s="2"/>
      <c r="E832" s="2"/>
    </row>
    <row r="833" spans="4:5" ht="14.25" customHeight="1" x14ac:dyDescent="0.55000000000000004">
      <c r="D833" s="2"/>
      <c r="E833" s="2"/>
    </row>
    <row r="834" spans="4:5" ht="14.25" customHeight="1" x14ac:dyDescent="0.55000000000000004">
      <c r="D834" s="2"/>
      <c r="E834" s="2"/>
    </row>
    <row r="835" spans="4:5" ht="14.25" customHeight="1" x14ac:dyDescent="0.55000000000000004">
      <c r="D835" s="2"/>
      <c r="E835" s="2"/>
    </row>
    <row r="836" spans="4:5" ht="14.25" customHeight="1" x14ac:dyDescent="0.55000000000000004">
      <c r="D836" s="2"/>
      <c r="E836" s="2"/>
    </row>
    <row r="837" spans="4:5" ht="14.25" customHeight="1" x14ac:dyDescent="0.55000000000000004">
      <c r="D837" s="2"/>
      <c r="E837" s="2"/>
    </row>
    <row r="838" spans="4:5" ht="14.25" customHeight="1" x14ac:dyDescent="0.55000000000000004">
      <c r="D838" s="2"/>
      <c r="E838" s="2"/>
    </row>
    <row r="839" spans="4:5" ht="14.25" customHeight="1" x14ac:dyDescent="0.55000000000000004">
      <c r="D839" s="2"/>
      <c r="E839" s="2"/>
    </row>
    <row r="840" spans="4:5" ht="14.25" customHeight="1" x14ac:dyDescent="0.55000000000000004">
      <c r="D840" s="2"/>
      <c r="E840" s="2"/>
    </row>
    <row r="841" spans="4:5" ht="14.25" customHeight="1" x14ac:dyDescent="0.55000000000000004">
      <c r="D841" s="2"/>
      <c r="E841" s="2"/>
    </row>
    <row r="842" spans="4:5" ht="14.25" customHeight="1" x14ac:dyDescent="0.55000000000000004">
      <c r="D842" s="2"/>
      <c r="E842" s="2"/>
    </row>
    <row r="843" spans="4:5" ht="14.25" customHeight="1" x14ac:dyDescent="0.55000000000000004">
      <c r="D843" s="2"/>
      <c r="E843" s="2"/>
    </row>
    <row r="844" spans="4:5" ht="14.25" customHeight="1" x14ac:dyDescent="0.55000000000000004">
      <c r="D844" s="2"/>
      <c r="E844" s="2"/>
    </row>
    <row r="845" spans="4:5" ht="14.25" customHeight="1" x14ac:dyDescent="0.55000000000000004">
      <c r="D845" s="2"/>
      <c r="E845" s="2"/>
    </row>
    <row r="846" spans="4:5" ht="14.25" customHeight="1" x14ac:dyDescent="0.55000000000000004">
      <c r="D846" s="2"/>
      <c r="E846" s="2"/>
    </row>
    <row r="847" spans="4:5" ht="14.25" customHeight="1" x14ac:dyDescent="0.55000000000000004">
      <c r="D847" s="2"/>
      <c r="E847" s="2"/>
    </row>
    <row r="848" spans="4:5" ht="14.25" customHeight="1" x14ac:dyDescent="0.55000000000000004">
      <c r="D848" s="2"/>
      <c r="E848" s="2"/>
    </row>
    <row r="849" spans="4:5" ht="14.25" customHeight="1" x14ac:dyDescent="0.55000000000000004">
      <c r="D849" s="2"/>
      <c r="E849" s="2"/>
    </row>
    <row r="850" spans="4:5" ht="14.25" customHeight="1" x14ac:dyDescent="0.55000000000000004">
      <c r="D850" s="2"/>
      <c r="E850" s="2"/>
    </row>
    <row r="851" spans="4:5" ht="14.25" customHeight="1" x14ac:dyDescent="0.55000000000000004">
      <c r="D851" s="2"/>
      <c r="E851" s="2"/>
    </row>
    <row r="852" spans="4:5" ht="14.25" customHeight="1" x14ac:dyDescent="0.55000000000000004">
      <c r="D852" s="2"/>
      <c r="E852" s="2"/>
    </row>
    <row r="853" spans="4:5" ht="14.25" customHeight="1" x14ac:dyDescent="0.55000000000000004">
      <c r="D853" s="2"/>
      <c r="E853" s="2"/>
    </row>
    <row r="854" spans="4:5" ht="14.25" customHeight="1" x14ac:dyDescent="0.55000000000000004">
      <c r="D854" s="2"/>
      <c r="E854" s="2"/>
    </row>
    <row r="855" spans="4:5" ht="14.25" customHeight="1" x14ac:dyDescent="0.55000000000000004">
      <c r="D855" s="2"/>
      <c r="E855" s="2"/>
    </row>
    <row r="856" spans="4:5" ht="14.25" customHeight="1" x14ac:dyDescent="0.55000000000000004">
      <c r="D856" s="2"/>
      <c r="E856" s="2"/>
    </row>
    <row r="857" spans="4:5" ht="14.25" customHeight="1" x14ac:dyDescent="0.55000000000000004">
      <c r="D857" s="2"/>
      <c r="E857" s="2"/>
    </row>
    <row r="858" spans="4:5" ht="14.25" customHeight="1" x14ac:dyDescent="0.55000000000000004">
      <c r="D858" s="2"/>
      <c r="E858" s="2"/>
    </row>
    <row r="859" spans="4:5" ht="14.25" customHeight="1" x14ac:dyDescent="0.55000000000000004">
      <c r="D859" s="2"/>
      <c r="E859" s="2"/>
    </row>
    <row r="860" spans="4:5" ht="14.25" customHeight="1" x14ac:dyDescent="0.55000000000000004">
      <c r="D860" s="2"/>
      <c r="E860" s="2"/>
    </row>
    <row r="861" spans="4:5" ht="14.25" customHeight="1" x14ac:dyDescent="0.55000000000000004">
      <c r="D861" s="2"/>
      <c r="E861" s="2"/>
    </row>
    <row r="862" spans="4:5" ht="14.25" customHeight="1" x14ac:dyDescent="0.55000000000000004">
      <c r="D862" s="2"/>
      <c r="E862" s="2"/>
    </row>
    <row r="863" spans="4:5" ht="14.25" customHeight="1" x14ac:dyDescent="0.55000000000000004">
      <c r="D863" s="2"/>
      <c r="E863" s="2"/>
    </row>
    <row r="864" spans="4:5" ht="14.25" customHeight="1" x14ac:dyDescent="0.55000000000000004">
      <c r="D864" s="2"/>
      <c r="E864" s="2"/>
    </row>
    <row r="865" spans="4:5" ht="14.25" customHeight="1" x14ac:dyDescent="0.55000000000000004">
      <c r="D865" s="2"/>
      <c r="E865" s="2"/>
    </row>
    <row r="866" spans="4:5" ht="14.25" customHeight="1" x14ac:dyDescent="0.55000000000000004">
      <c r="D866" s="2"/>
      <c r="E866" s="2"/>
    </row>
    <row r="867" spans="4:5" ht="14.25" customHeight="1" x14ac:dyDescent="0.55000000000000004">
      <c r="D867" s="2"/>
      <c r="E867" s="2"/>
    </row>
    <row r="868" spans="4:5" ht="14.25" customHeight="1" x14ac:dyDescent="0.55000000000000004">
      <c r="D868" s="2"/>
      <c r="E868" s="2"/>
    </row>
    <row r="869" spans="4:5" ht="14.25" customHeight="1" x14ac:dyDescent="0.55000000000000004">
      <c r="D869" s="2"/>
      <c r="E869" s="2"/>
    </row>
    <row r="870" spans="4:5" ht="14.25" customHeight="1" x14ac:dyDescent="0.55000000000000004">
      <c r="D870" s="2"/>
      <c r="E870" s="2"/>
    </row>
    <row r="871" spans="4:5" ht="14.25" customHeight="1" x14ac:dyDescent="0.55000000000000004">
      <c r="D871" s="2"/>
      <c r="E871" s="2"/>
    </row>
    <row r="872" spans="4:5" ht="14.25" customHeight="1" x14ac:dyDescent="0.55000000000000004">
      <c r="D872" s="2"/>
      <c r="E872" s="2"/>
    </row>
    <row r="873" spans="4:5" ht="14.25" customHeight="1" x14ac:dyDescent="0.55000000000000004">
      <c r="D873" s="2"/>
      <c r="E873" s="2"/>
    </row>
    <row r="874" spans="4:5" ht="14.25" customHeight="1" x14ac:dyDescent="0.55000000000000004">
      <c r="D874" s="2"/>
      <c r="E874" s="2"/>
    </row>
    <row r="875" spans="4:5" ht="14.25" customHeight="1" x14ac:dyDescent="0.55000000000000004">
      <c r="D875" s="2"/>
      <c r="E875" s="2"/>
    </row>
    <row r="876" spans="4:5" ht="14.25" customHeight="1" x14ac:dyDescent="0.55000000000000004">
      <c r="D876" s="2"/>
      <c r="E876" s="2"/>
    </row>
    <row r="877" spans="4:5" ht="14.25" customHeight="1" x14ac:dyDescent="0.55000000000000004">
      <c r="D877" s="2"/>
      <c r="E877" s="2"/>
    </row>
    <row r="878" spans="4:5" ht="14.25" customHeight="1" x14ac:dyDescent="0.55000000000000004">
      <c r="D878" s="2"/>
      <c r="E878" s="2"/>
    </row>
    <row r="879" spans="4:5" ht="14.25" customHeight="1" x14ac:dyDescent="0.55000000000000004">
      <c r="D879" s="2"/>
      <c r="E879" s="2"/>
    </row>
    <row r="880" spans="4:5" ht="14.25" customHeight="1" x14ac:dyDescent="0.55000000000000004">
      <c r="D880" s="2"/>
      <c r="E880" s="2"/>
    </row>
    <row r="881" spans="4:5" ht="14.25" customHeight="1" x14ac:dyDescent="0.55000000000000004">
      <c r="D881" s="2"/>
      <c r="E881" s="2"/>
    </row>
    <row r="882" spans="4:5" ht="14.25" customHeight="1" x14ac:dyDescent="0.55000000000000004">
      <c r="D882" s="2"/>
      <c r="E882" s="2"/>
    </row>
    <row r="883" spans="4:5" ht="14.25" customHeight="1" x14ac:dyDescent="0.55000000000000004">
      <c r="D883" s="2"/>
      <c r="E883" s="2"/>
    </row>
    <row r="884" spans="4:5" ht="14.25" customHeight="1" x14ac:dyDescent="0.55000000000000004">
      <c r="D884" s="2"/>
      <c r="E884" s="2"/>
    </row>
    <row r="885" spans="4:5" ht="14.25" customHeight="1" x14ac:dyDescent="0.55000000000000004">
      <c r="D885" s="2"/>
      <c r="E885" s="2"/>
    </row>
    <row r="886" spans="4:5" ht="14.25" customHeight="1" x14ac:dyDescent="0.55000000000000004">
      <c r="D886" s="2"/>
      <c r="E886" s="2"/>
    </row>
    <row r="887" spans="4:5" ht="14.25" customHeight="1" x14ac:dyDescent="0.55000000000000004">
      <c r="D887" s="2"/>
      <c r="E887" s="2"/>
    </row>
    <row r="888" spans="4:5" ht="14.25" customHeight="1" x14ac:dyDescent="0.55000000000000004">
      <c r="D888" s="2"/>
      <c r="E888" s="2"/>
    </row>
    <row r="889" spans="4:5" ht="14.25" customHeight="1" x14ac:dyDescent="0.55000000000000004">
      <c r="D889" s="2"/>
      <c r="E889" s="2"/>
    </row>
    <row r="890" spans="4:5" ht="14.25" customHeight="1" x14ac:dyDescent="0.55000000000000004">
      <c r="D890" s="2"/>
      <c r="E890" s="2"/>
    </row>
    <row r="891" spans="4:5" ht="14.25" customHeight="1" x14ac:dyDescent="0.55000000000000004">
      <c r="D891" s="2"/>
      <c r="E891" s="2"/>
    </row>
    <row r="892" spans="4:5" ht="14.25" customHeight="1" x14ac:dyDescent="0.55000000000000004">
      <c r="D892" s="2"/>
      <c r="E892" s="2"/>
    </row>
    <row r="893" spans="4:5" ht="14.25" customHeight="1" x14ac:dyDescent="0.55000000000000004">
      <c r="D893" s="2"/>
      <c r="E893" s="2"/>
    </row>
    <row r="894" spans="4:5" ht="14.25" customHeight="1" x14ac:dyDescent="0.55000000000000004">
      <c r="D894" s="2"/>
      <c r="E894" s="2"/>
    </row>
    <row r="895" spans="4:5" ht="14.25" customHeight="1" x14ac:dyDescent="0.55000000000000004">
      <c r="D895" s="2"/>
      <c r="E895" s="2"/>
    </row>
    <row r="896" spans="4:5" ht="14.25" customHeight="1" x14ac:dyDescent="0.55000000000000004">
      <c r="D896" s="2"/>
      <c r="E896" s="2"/>
    </row>
    <row r="897" spans="4:5" ht="14.25" customHeight="1" x14ac:dyDescent="0.55000000000000004">
      <c r="D897" s="2"/>
      <c r="E897" s="2"/>
    </row>
    <row r="898" spans="4:5" ht="14.25" customHeight="1" x14ac:dyDescent="0.55000000000000004">
      <c r="D898" s="2"/>
      <c r="E898" s="2"/>
    </row>
    <row r="899" spans="4:5" ht="14.25" customHeight="1" x14ac:dyDescent="0.55000000000000004">
      <c r="D899" s="2"/>
      <c r="E899" s="2"/>
    </row>
    <row r="900" spans="4:5" ht="14.25" customHeight="1" x14ac:dyDescent="0.55000000000000004">
      <c r="D900" s="2"/>
      <c r="E900" s="2"/>
    </row>
    <row r="901" spans="4:5" ht="14.25" customHeight="1" x14ac:dyDescent="0.55000000000000004">
      <c r="D901" s="2"/>
      <c r="E901" s="2"/>
    </row>
    <row r="902" spans="4:5" ht="14.25" customHeight="1" x14ac:dyDescent="0.55000000000000004">
      <c r="D902" s="2"/>
      <c r="E902" s="2"/>
    </row>
    <row r="903" spans="4:5" ht="14.25" customHeight="1" x14ac:dyDescent="0.55000000000000004">
      <c r="D903" s="2"/>
      <c r="E903" s="2"/>
    </row>
    <row r="904" spans="4:5" ht="14.25" customHeight="1" x14ac:dyDescent="0.55000000000000004">
      <c r="D904" s="2"/>
      <c r="E904" s="2"/>
    </row>
    <row r="905" spans="4:5" ht="14.25" customHeight="1" x14ac:dyDescent="0.55000000000000004">
      <c r="D905" s="2"/>
      <c r="E905" s="2"/>
    </row>
    <row r="906" spans="4:5" ht="14.25" customHeight="1" x14ac:dyDescent="0.55000000000000004">
      <c r="D906" s="2"/>
      <c r="E906" s="2"/>
    </row>
    <row r="907" spans="4:5" ht="14.25" customHeight="1" x14ac:dyDescent="0.55000000000000004">
      <c r="D907" s="2"/>
      <c r="E907" s="2"/>
    </row>
    <row r="908" spans="4:5" ht="14.25" customHeight="1" x14ac:dyDescent="0.55000000000000004">
      <c r="D908" s="2"/>
      <c r="E908" s="2"/>
    </row>
    <row r="909" spans="4:5" ht="14.25" customHeight="1" x14ac:dyDescent="0.55000000000000004">
      <c r="D909" s="2"/>
      <c r="E909" s="2"/>
    </row>
    <row r="910" spans="4:5" ht="14.25" customHeight="1" x14ac:dyDescent="0.55000000000000004">
      <c r="D910" s="2"/>
      <c r="E910" s="2"/>
    </row>
    <row r="911" spans="4:5" ht="14.25" customHeight="1" x14ac:dyDescent="0.55000000000000004">
      <c r="D911" s="2"/>
      <c r="E911" s="2"/>
    </row>
    <row r="912" spans="4:5" ht="14.25" customHeight="1" x14ac:dyDescent="0.55000000000000004">
      <c r="D912" s="2"/>
      <c r="E912" s="2"/>
    </row>
    <row r="913" spans="4:5" ht="14.25" customHeight="1" x14ac:dyDescent="0.55000000000000004">
      <c r="D913" s="2"/>
      <c r="E913" s="2"/>
    </row>
    <row r="914" spans="4:5" ht="14.25" customHeight="1" x14ac:dyDescent="0.55000000000000004">
      <c r="D914" s="2"/>
      <c r="E914" s="2"/>
    </row>
    <row r="915" spans="4:5" ht="14.25" customHeight="1" x14ac:dyDescent="0.55000000000000004">
      <c r="D915" s="2"/>
      <c r="E915" s="2"/>
    </row>
    <row r="916" spans="4:5" ht="14.25" customHeight="1" x14ac:dyDescent="0.55000000000000004">
      <c r="D916" s="2"/>
      <c r="E916" s="2"/>
    </row>
    <row r="917" spans="4:5" ht="14.25" customHeight="1" x14ac:dyDescent="0.55000000000000004">
      <c r="D917" s="2"/>
      <c r="E917" s="2"/>
    </row>
    <row r="918" spans="4:5" ht="14.25" customHeight="1" x14ac:dyDescent="0.55000000000000004">
      <c r="D918" s="2"/>
      <c r="E918" s="2"/>
    </row>
    <row r="919" spans="4:5" ht="14.25" customHeight="1" x14ac:dyDescent="0.55000000000000004">
      <c r="D919" s="2"/>
      <c r="E919" s="2"/>
    </row>
    <row r="920" spans="4:5" ht="14.25" customHeight="1" x14ac:dyDescent="0.55000000000000004">
      <c r="D920" s="2"/>
      <c r="E920" s="2"/>
    </row>
    <row r="921" spans="4:5" ht="14.25" customHeight="1" x14ac:dyDescent="0.55000000000000004">
      <c r="D921" s="2"/>
      <c r="E921" s="2"/>
    </row>
    <row r="922" spans="4:5" ht="14.25" customHeight="1" x14ac:dyDescent="0.55000000000000004">
      <c r="D922" s="2"/>
      <c r="E922" s="2"/>
    </row>
    <row r="923" spans="4:5" ht="14.25" customHeight="1" x14ac:dyDescent="0.55000000000000004">
      <c r="D923" s="2"/>
      <c r="E923" s="2"/>
    </row>
    <row r="924" spans="4:5" ht="14.25" customHeight="1" x14ac:dyDescent="0.55000000000000004">
      <c r="D924" s="2"/>
      <c r="E924" s="2"/>
    </row>
    <row r="925" spans="4:5" ht="14.25" customHeight="1" x14ac:dyDescent="0.55000000000000004">
      <c r="D925" s="2"/>
      <c r="E925" s="2"/>
    </row>
    <row r="926" spans="4:5" ht="14.25" customHeight="1" x14ac:dyDescent="0.55000000000000004">
      <c r="D926" s="2"/>
      <c r="E926" s="2"/>
    </row>
    <row r="927" spans="4:5" ht="14.25" customHeight="1" x14ac:dyDescent="0.55000000000000004">
      <c r="D927" s="2"/>
      <c r="E927" s="2"/>
    </row>
    <row r="928" spans="4:5" ht="14.25" customHeight="1" x14ac:dyDescent="0.55000000000000004">
      <c r="D928" s="2"/>
      <c r="E928" s="2"/>
    </row>
    <row r="929" spans="4:5" ht="14.25" customHeight="1" x14ac:dyDescent="0.55000000000000004">
      <c r="D929" s="2"/>
      <c r="E929" s="2"/>
    </row>
    <row r="930" spans="4:5" ht="14.25" customHeight="1" x14ac:dyDescent="0.55000000000000004">
      <c r="D930" s="2"/>
      <c r="E930" s="2"/>
    </row>
    <row r="931" spans="4:5" ht="14.25" customHeight="1" x14ac:dyDescent="0.55000000000000004">
      <c r="D931" s="2"/>
      <c r="E931" s="2"/>
    </row>
    <row r="932" spans="4:5" ht="14.25" customHeight="1" x14ac:dyDescent="0.55000000000000004">
      <c r="D932" s="2"/>
      <c r="E932" s="2"/>
    </row>
    <row r="933" spans="4:5" ht="14.25" customHeight="1" x14ac:dyDescent="0.55000000000000004">
      <c r="D933" s="2"/>
      <c r="E933" s="2"/>
    </row>
    <row r="934" spans="4:5" ht="14.25" customHeight="1" x14ac:dyDescent="0.55000000000000004">
      <c r="D934" s="2"/>
      <c r="E934" s="2"/>
    </row>
    <row r="935" spans="4:5" ht="14.25" customHeight="1" x14ac:dyDescent="0.55000000000000004">
      <c r="D935" s="2"/>
      <c r="E935" s="2"/>
    </row>
    <row r="936" spans="4:5" ht="14.25" customHeight="1" x14ac:dyDescent="0.55000000000000004">
      <c r="D936" s="2"/>
      <c r="E936" s="2"/>
    </row>
    <row r="937" spans="4:5" ht="14.25" customHeight="1" x14ac:dyDescent="0.55000000000000004">
      <c r="D937" s="2"/>
      <c r="E937" s="2"/>
    </row>
    <row r="938" spans="4:5" ht="14.25" customHeight="1" x14ac:dyDescent="0.55000000000000004">
      <c r="D938" s="2"/>
      <c r="E938" s="2"/>
    </row>
    <row r="939" spans="4:5" ht="14.25" customHeight="1" x14ac:dyDescent="0.55000000000000004">
      <c r="D939" s="2"/>
      <c r="E939" s="2"/>
    </row>
    <row r="940" spans="4:5" ht="14.25" customHeight="1" x14ac:dyDescent="0.55000000000000004">
      <c r="D940" s="2"/>
      <c r="E940" s="2"/>
    </row>
    <row r="941" spans="4:5" ht="14.25" customHeight="1" x14ac:dyDescent="0.55000000000000004">
      <c r="D941" s="2"/>
      <c r="E941" s="2"/>
    </row>
    <row r="942" spans="4:5" ht="14.25" customHeight="1" x14ac:dyDescent="0.55000000000000004">
      <c r="D942" s="2"/>
      <c r="E942" s="2"/>
    </row>
    <row r="943" spans="4:5" ht="14.25" customHeight="1" x14ac:dyDescent="0.55000000000000004">
      <c r="D943" s="2"/>
      <c r="E943" s="2"/>
    </row>
    <row r="944" spans="4:5" ht="14.25" customHeight="1" x14ac:dyDescent="0.55000000000000004">
      <c r="D944" s="2"/>
      <c r="E944" s="2"/>
    </row>
    <row r="945" spans="4:5" ht="14.25" customHeight="1" x14ac:dyDescent="0.55000000000000004">
      <c r="D945" s="2"/>
      <c r="E945" s="2"/>
    </row>
    <row r="946" spans="4:5" ht="14.25" customHeight="1" x14ac:dyDescent="0.55000000000000004">
      <c r="D946" s="2"/>
      <c r="E946" s="2"/>
    </row>
    <row r="947" spans="4:5" ht="14.25" customHeight="1" x14ac:dyDescent="0.55000000000000004">
      <c r="D947" s="2"/>
      <c r="E947" s="2"/>
    </row>
    <row r="948" spans="4:5" ht="14.25" customHeight="1" x14ac:dyDescent="0.55000000000000004">
      <c r="D948" s="2"/>
      <c r="E948" s="2"/>
    </row>
    <row r="949" spans="4:5" ht="14.25" customHeight="1" x14ac:dyDescent="0.55000000000000004">
      <c r="D949" s="2"/>
      <c r="E949" s="2"/>
    </row>
    <row r="950" spans="4:5" ht="14.25" customHeight="1" x14ac:dyDescent="0.55000000000000004">
      <c r="D950" s="2"/>
      <c r="E950" s="2"/>
    </row>
    <row r="951" spans="4:5" ht="14.25" customHeight="1" x14ac:dyDescent="0.55000000000000004">
      <c r="D951" s="2"/>
      <c r="E951" s="2"/>
    </row>
    <row r="952" spans="4:5" ht="14.25" customHeight="1" x14ac:dyDescent="0.55000000000000004">
      <c r="D952" s="2"/>
      <c r="E952" s="2"/>
    </row>
    <row r="953" spans="4:5" ht="14.25" customHeight="1" x14ac:dyDescent="0.55000000000000004">
      <c r="D953" s="2"/>
      <c r="E953" s="2"/>
    </row>
    <row r="954" spans="4:5" ht="14.25" customHeight="1" x14ac:dyDescent="0.55000000000000004">
      <c r="D954" s="2"/>
      <c r="E954" s="2"/>
    </row>
    <row r="955" spans="4:5" ht="14.25" customHeight="1" x14ac:dyDescent="0.55000000000000004">
      <c r="D955" s="2"/>
      <c r="E955" s="2"/>
    </row>
    <row r="956" spans="4:5" ht="14.25" customHeight="1" x14ac:dyDescent="0.55000000000000004">
      <c r="D956" s="2"/>
      <c r="E956" s="2"/>
    </row>
    <row r="957" spans="4:5" ht="14.25" customHeight="1" x14ac:dyDescent="0.55000000000000004">
      <c r="D957" s="2"/>
      <c r="E957" s="2"/>
    </row>
    <row r="958" spans="4:5" ht="14.25" customHeight="1" x14ac:dyDescent="0.55000000000000004">
      <c r="D958" s="2"/>
      <c r="E958" s="2"/>
    </row>
    <row r="959" spans="4:5" ht="14.25" customHeight="1" x14ac:dyDescent="0.55000000000000004">
      <c r="D959" s="2"/>
      <c r="E959" s="2"/>
    </row>
    <row r="960" spans="4:5" ht="14.25" customHeight="1" x14ac:dyDescent="0.55000000000000004">
      <c r="D960" s="2"/>
      <c r="E960" s="2"/>
    </row>
    <row r="961" spans="4:5" ht="14.25" customHeight="1" x14ac:dyDescent="0.55000000000000004">
      <c r="D961" s="2"/>
      <c r="E961" s="2"/>
    </row>
    <row r="962" spans="4:5" ht="14.25" customHeight="1" x14ac:dyDescent="0.55000000000000004">
      <c r="D962" s="2"/>
      <c r="E962" s="2"/>
    </row>
    <row r="963" spans="4:5" ht="14.25" customHeight="1" x14ac:dyDescent="0.55000000000000004">
      <c r="D963" s="2"/>
      <c r="E963" s="2"/>
    </row>
    <row r="964" spans="4:5" ht="14.25" customHeight="1" x14ac:dyDescent="0.55000000000000004">
      <c r="D964" s="2"/>
      <c r="E964" s="2"/>
    </row>
    <row r="965" spans="4:5" ht="14.25" customHeight="1" x14ac:dyDescent="0.55000000000000004">
      <c r="D965" s="2"/>
      <c r="E965" s="2"/>
    </row>
    <row r="966" spans="4:5" ht="14.25" customHeight="1" x14ac:dyDescent="0.55000000000000004">
      <c r="D966" s="2"/>
      <c r="E966" s="2"/>
    </row>
    <row r="967" spans="4:5" ht="14.25" customHeight="1" x14ac:dyDescent="0.55000000000000004">
      <c r="D967" s="2"/>
      <c r="E967" s="2"/>
    </row>
    <row r="968" spans="4:5" ht="14.25" customHeight="1" x14ac:dyDescent="0.55000000000000004">
      <c r="D968" s="2"/>
      <c r="E968" s="2"/>
    </row>
    <row r="969" spans="4:5" ht="14.25" customHeight="1" x14ac:dyDescent="0.55000000000000004">
      <c r="D969" s="2"/>
      <c r="E969" s="2"/>
    </row>
    <row r="970" spans="4:5" ht="14.25" customHeight="1" x14ac:dyDescent="0.55000000000000004">
      <c r="D970" s="2"/>
      <c r="E970" s="2"/>
    </row>
    <row r="971" spans="4:5" ht="14.25" customHeight="1" x14ac:dyDescent="0.55000000000000004">
      <c r="D971" s="2"/>
      <c r="E971" s="2"/>
    </row>
    <row r="972" spans="4:5" ht="14.25" customHeight="1" x14ac:dyDescent="0.55000000000000004">
      <c r="D972" s="2"/>
      <c r="E972" s="2"/>
    </row>
    <row r="973" spans="4:5" ht="14.25" customHeight="1" x14ac:dyDescent="0.55000000000000004">
      <c r="D973" s="2"/>
      <c r="E973" s="2"/>
    </row>
    <row r="974" spans="4:5" ht="14.25" customHeight="1" x14ac:dyDescent="0.55000000000000004">
      <c r="D974" s="2"/>
      <c r="E974" s="2"/>
    </row>
    <row r="975" spans="4:5" ht="14.25" customHeight="1" x14ac:dyDescent="0.55000000000000004">
      <c r="D975" s="2"/>
      <c r="E975" s="2"/>
    </row>
    <row r="976" spans="4:5" ht="14.25" customHeight="1" x14ac:dyDescent="0.55000000000000004">
      <c r="D976" s="2"/>
      <c r="E976" s="2"/>
    </row>
    <row r="977" spans="4:5" ht="14.25" customHeight="1" x14ac:dyDescent="0.55000000000000004">
      <c r="D977" s="2"/>
      <c r="E977" s="2"/>
    </row>
    <row r="978" spans="4:5" ht="14.25" customHeight="1" x14ac:dyDescent="0.55000000000000004">
      <c r="D978" s="2"/>
      <c r="E978" s="2"/>
    </row>
    <row r="979" spans="4:5" ht="14.25" customHeight="1" x14ac:dyDescent="0.55000000000000004">
      <c r="D979" s="2"/>
      <c r="E979" s="2"/>
    </row>
    <row r="980" spans="4:5" ht="14.25" customHeight="1" x14ac:dyDescent="0.55000000000000004">
      <c r="D980" s="2"/>
      <c r="E980" s="2"/>
    </row>
    <row r="981" spans="4:5" ht="14.25" customHeight="1" x14ac:dyDescent="0.55000000000000004">
      <c r="D981" s="2"/>
      <c r="E981" s="2"/>
    </row>
    <row r="982" spans="4:5" ht="14.25" customHeight="1" x14ac:dyDescent="0.55000000000000004">
      <c r="D982" s="2"/>
      <c r="E982" s="2"/>
    </row>
    <row r="983" spans="4:5" ht="14.25" customHeight="1" x14ac:dyDescent="0.55000000000000004">
      <c r="D983" s="2"/>
      <c r="E983" s="2"/>
    </row>
    <row r="984" spans="4:5" ht="14.25" customHeight="1" x14ac:dyDescent="0.55000000000000004">
      <c r="D984" s="2"/>
      <c r="E984" s="2"/>
    </row>
    <row r="985" spans="4:5" ht="14.25" customHeight="1" x14ac:dyDescent="0.55000000000000004">
      <c r="D985" s="2"/>
      <c r="E985" s="2"/>
    </row>
    <row r="986" spans="4:5" ht="14.25" customHeight="1" x14ac:dyDescent="0.55000000000000004">
      <c r="D986" s="2"/>
      <c r="E986" s="2"/>
    </row>
    <row r="987" spans="4:5" ht="14.25" customHeight="1" x14ac:dyDescent="0.55000000000000004">
      <c r="D987" s="2"/>
      <c r="E987" s="2"/>
    </row>
    <row r="988" spans="4:5" ht="14.25" customHeight="1" x14ac:dyDescent="0.55000000000000004">
      <c r="D988" s="2"/>
      <c r="E988" s="2"/>
    </row>
    <row r="989" spans="4:5" ht="14.25" customHeight="1" x14ac:dyDescent="0.55000000000000004">
      <c r="D989" s="2"/>
      <c r="E989" s="2"/>
    </row>
    <row r="990" spans="4:5" ht="14.25" customHeight="1" x14ac:dyDescent="0.55000000000000004">
      <c r="D990" s="2"/>
      <c r="E990" s="2"/>
    </row>
    <row r="991" spans="4:5" ht="14.25" customHeight="1" x14ac:dyDescent="0.55000000000000004">
      <c r="D991" s="2"/>
      <c r="E991" s="2"/>
    </row>
    <row r="992" spans="4:5" ht="14.25" customHeight="1" x14ac:dyDescent="0.55000000000000004">
      <c r="D992" s="2"/>
      <c r="E992" s="2"/>
    </row>
    <row r="993" spans="4:5" ht="14.25" customHeight="1" x14ac:dyDescent="0.55000000000000004">
      <c r="D993" s="2"/>
      <c r="E993" s="2"/>
    </row>
    <row r="994" spans="4:5" ht="14.25" customHeight="1" x14ac:dyDescent="0.55000000000000004">
      <c r="D994" s="2"/>
      <c r="E994" s="2"/>
    </row>
    <row r="995" spans="4:5" ht="14.25" customHeight="1" x14ac:dyDescent="0.55000000000000004">
      <c r="D995" s="2"/>
      <c r="E995" s="2"/>
    </row>
    <row r="996" spans="4:5" ht="14.25" customHeight="1" x14ac:dyDescent="0.55000000000000004">
      <c r="D996" s="2"/>
      <c r="E996" s="2"/>
    </row>
    <row r="997" spans="4:5" ht="14.25" customHeight="1" x14ac:dyDescent="0.55000000000000004">
      <c r="D997" s="2"/>
      <c r="E997" s="2"/>
    </row>
    <row r="998" spans="4:5" ht="14.25" customHeight="1" x14ac:dyDescent="0.55000000000000004">
      <c r="D998" s="2"/>
      <c r="E998" s="2"/>
    </row>
    <row r="999" spans="4:5" ht="14.25" customHeight="1" x14ac:dyDescent="0.55000000000000004">
      <c r="D999" s="2"/>
      <c r="E999" s="2"/>
    </row>
    <row r="1000" spans="4:5" ht="14.25" customHeight="1" x14ac:dyDescent="0.55000000000000004">
      <c r="D1000" s="2"/>
      <c r="E1000" s="2"/>
    </row>
    <row r="1001" spans="4:5" ht="14.25" customHeight="1" x14ac:dyDescent="0.55000000000000004">
      <c r="D1001" s="2"/>
      <c r="E1001" s="2"/>
    </row>
    <row r="1002" spans="4:5" ht="14.25" customHeight="1" x14ac:dyDescent="0.55000000000000004">
      <c r="D1002" s="2"/>
      <c r="E1002" s="2"/>
    </row>
    <row r="1003" spans="4:5" ht="14.25" customHeight="1" x14ac:dyDescent="0.55000000000000004">
      <c r="D1003" s="2"/>
      <c r="E1003" s="2"/>
    </row>
    <row r="1004" spans="4:5" ht="14.25" customHeight="1" x14ac:dyDescent="0.55000000000000004">
      <c r="D1004" s="2"/>
      <c r="E1004" s="2"/>
    </row>
    <row r="1005" spans="4:5" ht="14.25" customHeight="1" x14ac:dyDescent="0.55000000000000004">
      <c r="D1005" s="2"/>
      <c r="E1005" s="2"/>
    </row>
    <row r="1006" spans="4:5" ht="14.25" customHeight="1" x14ac:dyDescent="0.55000000000000004">
      <c r="D1006" s="2"/>
      <c r="E1006" s="2"/>
    </row>
    <row r="1007" spans="4:5" ht="14.25" customHeight="1" x14ac:dyDescent="0.55000000000000004">
      <c r="D1007" s="2"/>
      <c r="E1007" s="2"/>
    </row>
    <row r="1008" spans="4:5" ht="14.25" customHeight="1" x14ac:dyDescent="0.55000000000000004">
      <c r="D1008" s="2"/>
      <c r="E1008" s="2"/>
    </row>
    <row r="1009" spans="4:5" ht="14.25" customHeight="1" x14ac:dyDescent="0.55000000000000004">
      <c r="D1009" s="2"/>
      <c r="E1009" s="2"/>
    </row>
    <row r="1010" spans="4:5" ht="14.25" customHeight="1" x14ac:dyDescent="0.55000000000000004">
      <c r="D1010" s="2"/>
      <c r="E1010" s="2"/>
    </row>
    <row r="1011" spans="4:5" ht="14.25" customHeight="1" x14ac:dyDescent="0.55000000000000004">
      <c r="D1011" s="2"/>
      <c r="E1011" s="2"/>
    </row>
    <row r="1012" spans="4:5" ht="14.25" customHeight="1" x14ac:dyDescent="0.55000000000000004">
      <c r="D1012" s="2"/>
      <c r="E1012" s="2"/>
    </row>
  </sheetData>
  <sortState ref="B8:R25">
    <sortCondition ref="P8:P25"/>
  </sortState>
  <mergeCells count="21">
    <mergeCell ref="E1:R1"/>
    <mergeCell ref="E3:R3"/>
    <mergeCell ref="AA3:AA7"/>
    <mergeCell ref="A6:A7"/>
    <mergeCell ref="B6:B7"/>
    <mergeCell ref="C6:C7"/>
    <mergeCell ref="D6:D7"/>
    <mergeCell ref="E6:E7"/>
    <mergeCell ref="F6:F7"/>
    <mergeCell ref="G6:G7"/>
    <mergeCell ref="S6:S7"/>
    <mergeCell ref="H7:I7"/>
    <mergeCell ref="J7:K7"/>
    <mergeCell ref="L7:M7"/>
    <mergeCell ref="N7:O7"/>
    <mergeCell ref="E32:R32"/>
    <mergeCell ref="H6:K6"/>
    <mergeCell ref="L6:O6"/>
    <mergeCell ref="P6:P7"/>
    <mergeCell ref="Q6:Q7"/>
    <mergeCell ref="R6:R7"/>
  </mergeCells>
  <conditionalFormatting sqref="P8:P10 P13:P29">
    <cfRule type="cellIs" dxfId="12" priority="14" operator="equal">
      <formula>"nc"</formula>
    </cfRule>
  </conditionalFormatting>
  <conditionalFormatting sqref="R8:R10 R13:R29">
    <cfRule type="cellIs" dxfId="11" priority="13" operator="equal">
      <formula>0</formula>
    </cfRule>
  </conditionalFormatting>
  <conditionalFormatting sqref="R11:R12">
    <cfRule type="cellIs" dxfId="10" priority="11" operator="equal">
      <formula>0</formula>
    </cfRule>
  </conditionalFormatting>
  <conditionalFormatting sqref="O8:O9">
    <cfRule type="cellIs" dxfId="9" priority="9" operator="equal">
      <formula>0</formula>
    </cfRule>
  </conditionalFormatting>
  <conditionalFormatting sqref="I8:I29">
    <cfRule type="cellIs" dxfId="8" priority="8" operator="equal">
      <formula>0</formula>
    </cfRule>
  </conditionalFormatting>
  <conditionalFormatting sqref="K8">
    <cfRule type="cellIs" dxfId="7" priority="7" operator="equal">
      <formula>0</formula>
    </cfRule>
  </conditionalFormatting>
  <conditionalFormatting sqref="P11:P12">
    <cfRule type="cellIs" dxfId="6" priority="12" operator="equal">
      <formula>"nc"</formula>
    </cfRule>
  </conditionalFormatting>
  <conditionalFormatting sqref="O10">
    <cfRule type="cellIs" dxfId="5" priority="4" operator="equal">
      <formula>0</formula>
    </cfRule>
  </conditionalFormatting>
  <conditionalFormatting sqref="O11:O29 M11:M29">
    <cfRule type="cellIs" dxfId="4" priority="10" operator="equal">
      <formula>0</formula>
    </cfRule>
  </conditionalFormatting>
  <conditionalFormatting sqref="M8">
    <cfRule type="cellIs" dxfId="3" priority="6" operator="equal">
      <formula>0</formula>
    </cfRule>
  </conditionalFormatting>
  <conditionalFormatting sqref="M9">
    <cfRule type="cellIs" dxfId="2" priority="5" operator="equal">
      <formula>0</formula>
    </cfRule>
  </conditionalFormatting>
  <conditionalFormatting sqref="M10">
    <cfRule type="cellIs" dxfId="1" priority="2" operator="equal">
      <formula>0</formula>
    </cfRule>
  </conditionalFormatting>
  <conditionalFormatting sqref="K9:K29">
    <cfRule type="cellIs" dxfId="0" priority="1" operator="equal">
      <formula>0</formula>
    </cfRule>
  </conditionalFormatting>
  <pageMargins left="0.25" right="0.25" top="0.75" bottom="0.75" header="0.3" footer="0.3"/>
  <pageSetup paperSize="9" fitToHeight="0" orientation="landscape" r:id="rId1"/>
  <rowBreaks count="1" manualBreakCount="1">
    <brk id="32" max="16383" man="1"/>
  </rowBreaks>
  <colBreaks count="1" manualBreakCount="1">
    <brk id="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R24"/>
  <sheetViews>
    <sheetView workbookViewId="0">
      <selection activeCell="K18" sqref="K18"/>
    </sheetView>
  </sheetViews>
  <sheetFormatPr baseColWidth="10" defaultRowHeight="14.4" x14ac:dyDescent="0.55000000000000004"/>
  <cols>
    <col min="1" max="1" width="8.26171875" bestFit="1" customWidth="1"/>
    <col min="2" max="2" width="11.26171875" bestFit="1" customWidth="1"/>
    <col min="3" max="3" width="11.578125" style="66" bestFit="1" customWidth="1"/>
    <col min="4" max="4" width="11.578125" style="66" customWidth="1"/>
    <col min="5" max="5" width="27" bestFit="1" customWidth="1"/>
    <col min="6" max="6" width="8.578125" style="50" customWidth="1"/>
    <col min="7" max="7" width="12.578125" style="65" bestFit="1" customWidth="1"/>
  </cols>
  <sheetData>
    <row r="1" spans="1:18" ht="48.75" customHeight="1" thickBot="1" x14ac:dyDescent="0.6">
      <c r="D1" s="193" t="s">
        <v>204</v>
      </c>
      <c r="E1" s="193"/>
      <c r="F1" s="193"/>
    </row>
    <row r="2" spans="1:18" ht="15" thickTop="1" thickBot="1" x14ac:dyDescent="0.6">
      <c r="A2" s="67" t="s">
        <v>164</v>
      </c>
      <c r="B2" s="68" t="s">
        <v>165</v>
      </c>
      <c r="C2" s="69" t="s">
        <v>202</v>
      </c>
      <c r="D2" s="69" t="s">
        <v>167</v>
      </c>
      <c r="E2" s="68" t="s">
        <v>148</v>
      </c>
      <c r="F2" s="73" t="s">
        <v>166</v>
      </c>
      <c r="G2" s="70" t="s">
        <v>2</v>
      </c>
    </row>
    <row r="3" spans="1:18" ht="14.7" thickTop="1" x14ac:dyDescent="0.55000000000000004">
      <c r="A3" s="194" t="s">
        <v>150</v>
      </c>
      <c r="B3" s="195"/>
      <c r="C3" s="195"/>
      <c r="D3" s="195"/>
      <c r="E3" s="195"/>
      <c r="F3" s="195"/>
      <c r="G3" s="196"/>
    </row>
    <row r="4" spans="1:18" s="124" customFormat="1" ht="14.7" thickBot="1" x14ac:dyDescent="0.6">
      <c r="A4" s="121"/>
      <c r="B4" s="153"/>
      <c r="C4" s="122"/>
      <c r="D4" s="123"/>
      <c r="E4" s="63"/>
      <c r="F4" s="64"/>
      <c r="G4" s="71"/>
      <c r="J4"/>
      <c r="K4"/>
      <c r="L4"/>
      <c r="M4"/>
      <c r="N4"/>
      <c r="O4"/>
      <c r="P4"/>
      <c r="Q4"/>
    </row>
    <row r="5" spans="1:18" ht="14.7" thickTop="1" x14ac:dyDescent="0.55000000000000004">
      <c r="A5" s="197" t="s">
        <v>149</v>
      </c>
      <c r="B5" s="198"/>
      <c r="C5" s="198"/>
      <c r="D5" s="198"/>
      <c r="E5" s="198"/>
      <c r="F5" s="198"/>
      <c r="G5" s="199"/>
    </row>
    <row r="6" spans="1:18" s="124" customFormat="1" ht="14.7" thickBot="1" x14ac:dyDescent="0.6">
      <c r="A6" s="125"/>
      <c r="B6" s="156"/>
      <c r="C6" s="126"/>
      <c r="D6" s="127"/>
      <c r="E6" s="150"/>
      <c r="F6" s="151"/>
      <c r="G6" s="152"/>
      <c r="J6"/>
      <c r="K6"/>
      <c r="L6"/>
      <c r="M6"/>
      <c r="N6"/>
      <c r="O6"/>
      <c r="P6"/>
      <c r="Q6"/>
    </row>
    <row r="7" spans="1:18" ht="14.7" thickTop="1" x14ac:dyDescent="0.55000000000000004">
      <c r="A7" s="200" t="s">
        <v>151</v>
      </c>
      <c r="B7" s="201"/>
      <c r="C7" s="201"/>
      <c r="D7" s="201"/>
      <c r="E7" s="201"/>
      <c r="F7" s="201"/>
      <c r="G7" s="202"/>
      <c r="I7" s="124"/>
    </row>
    <row r="8" spans="1:18" s="124" customFormat="1" ht="14.7" thickBot="1" x14ac:dyDescent="0.6">
      <c r="A8" s="125"/>
      <c r="B8" s="154"/>
      <c r="C8" s="126"/>
      <c r="D8" s="127"/>
      <c r="E8" s="128"/>
      <c r="F8" s="129"/>
      <c r="G8" s="155"/>
      <c r="J8"/>
      <c r="K8"/>
      <c r="L8"/>
      <c r="M8"/>
      <c r="N8"/>
      <c r="O8"/>
      <c r="P8"/>
      <c r="Q8"/>
    </row>
    <row r="9" spans="1:18" ht="14.7" thickTop="1" x14ac:dyDescent="0.55000000000000004">
      <c r="A9" s="203" t="s">
        <v>152</v>
      </c>
      <c r="B9" s="204"/>
      <c r="C9" s="204"/>
      <c r="D9" s="204"/>
      <c r="E9" s="204"/>
      <c r="F9" s="204"/>
      <c r="G9" s="205"/>
      <c r="I9" s="124"/>
    </row>
    <row r="10" spans="1:18" s="124" customFormat="1" ht="14.7" thickBot="1" x14ac:dyDescent="0.6">
      <c r="A10" s="125"/>
      <c r="B10" s="154"/>
      <c r="C10" s="126"/>
      <c r="D10" s="127"/>
      <c r="E10" s="150"/>
      <c r="F10" s="151"/>
      <c r="G10" s="152"/>
    </row>
    <row r="11" spans="1:18" ht="14.7" thickTop="1" x14ac:dyDescent="0.55000000000000004">
      <c r="A11" s="187" t="s">
        <v>153</v>
      </c>
      <c r="B11" s="188"/>
      <c r="C11" s="188"/>
      <c r="D11" s="188"/>
      <c r="E11" s="188"/>
      <c r="F11" s="188"/>
      <c r="G11" s="189"/>
    </row>
    <row r="12" spans="1:18" s="124" customFormat="1" ht="14.7" thickBot="1" x14ac:dyDescent="0.6">
      <c r="A12" s="125"/>
      <c r="B12" s="154"/>
      <c r="C12" s="126"/>
      <c r="D12" s="127"/>
      <c r="E12" s="128"/>
      <c r="F12" s="129"/>
      <c r="G12" s="130"/>
    </row>
    <row r="13" spans="1:18" ht="14.7" thickTop="1" x14ac:dyDescent="0.55000000000000004">
      <c r="A13" s="190" t="s">
        <v>154</v>
      </c>
      <c r="B13" s="191"/>
      <c r="C13" s="191"/>
      <c r="D13" s="191"/>
      <c r="E13" s="191"/>
      <c r="F13" s="191"/>
      <c r="G13" s="192"/>
      <c r="K13" s="124"/>
      <c r="L13" s="124"/>
      <c r="M13" s="124"/>
      <c r="N13" s="124"/>
      <c r="O13" s="124"/>
      <c r="P13" s="124"/>
      <c r="Q13" s="124"/>
      <c r="R13" s="124"/>
    </row>
    <row r="14" spans="1:18" s="124" customFormat="1" ht="14.7" thickBot="1" x14ac:dyDescent="0.6">
      <c r="A14" s="149"/>
      <c r="B14" s="154"/>
      <c r="C14" s="126"/>
      <c r="D14" s="127"/>
      <c r="E14" s="128"/>
      <c r="F14" s="129"/>
      <c r="G14" s="130"/>
    </row>
    <row r="15" spans="1:18" ht="14.7" thickTop="1" x14ac:dyDescent="0.55000000000000004">
      <c r="C15" s="72" t="s">
        <v>168</v>
      </c>
      <c r="D15" s="72">
        <f>D14+D12+D10+D8+D6+D4</f>
        <v>0</v>
      </c>
      <c r="K15" s="124"/>
      <c r="L15" s="124"/>
      <c r="M15" s="124"/>
      <c r="N15" s="124"/>
      <c r="O15" s="124"/>
      <c r="P15" s="124"/>
      <c r="Q15" s="124"/>
      <c r="R15" s="124"/>
    </row>
    <row r="16" spans="1:18" x14ac:dyDescent="0.55000000000000004">
      <c r="K16" s="124"/>
      <c r="L16" s="124"/>
      <c r="M16" s="124"/>
      <c r="N16" s="124"/>
      <c r="O16" s="124"/>
      <c r="P16" s="124"/>
      <c r="Q16" s="124"/>
      <c r="R16" s="124"/>
    </row>
    <row r="17" spans="11:18" x14ac:dyDescent="0.55000000000000004">
      <c r="K17" s="124"/>
      <c r="L17" s="124"/>
      <c r="M17" s="124"/>
      <c r="N17" s="124"/>
      <c r="O17" s="124"/>
      <c r="P17" s="124"/>
      <c r="Q17" s="124"/>
      <c r="R17" s="124"/>
    </row>
    <row r="18" spans="11:18" x14ac:dyDescent="0.55000000000000004">
      <c r="K18" s="124"/>
      <c r="L18" s="124"/>
      <c r="M18" s="124"/>
      <c r="N18" s="124"/>
      <c r="O18" s="124"/>
      <c r="P18" s="124"/>
      <c r="Q18" s="124"/>
      <c r="R18" s="124"/>
    </row>
    <row r="19" spans="11:18" x14ac:dyDescent="0.55000000000000004">
      <c r="K19" s="124"/>
      <c r="L19" s="124"/>
      <c r="M19" s="124"/>
      <c r="N19" s="124"/>
      <c r="O19" s="124"/>
      <c r="P19" s="124"/>
      <c r="Q19" s="124"/>
      <c r="R19" s="124"/>
    </row>
    <row r="20" spans="11:18" x14ac:dyDescent="0.55000000000000004">
      <c r="K20" s="124"/>
      <c r="L20" s="124"/>
      <c r="M20" s="124"/>
      <c r="N20" s="124"/>
      <c r="O20" s="124"/>
      <c r="P20" s="124"/>
      <c r="Q20" s="124"/>
      <c r="R20" s="124"/>
    </row>
    <row r="21" spans="11:18" x14ac:dyDescent="0.55000000000000004">
      <c r="K21" s="124"/>
      <c r="L21" s="124"/>
      <c r="M21" s="124"/>
      <c r="N21" s="124"/>
      <c r="O21" s="124"/>
      <c r="P21" s="124"/>
      <c r="Q21" s="124"/>
      <c r="R21" s="124"/>
    </row>
    <row r="22" spans="11:18" x14ac:dyDescent="0.55000000000000004">
      <c r="K22" s="124"/>
      <c r="L22" s="124"/>
      <c r="M22" s="124"/>
      <c r="N22" s="124"/>
      <c r="O22" s="124"/>
      <c r="P22" s="124"/>
      <c r="Q22" s="124"/>
      <c r="R22" s="124"/>
    </row>
    <row r="23" spans="11:18" x14ac:dyDescent="0.55000000000000004">
      <c r="K23" s="124"/>
      <c r="L23" s="124"/>
      <c r="M23" s="124"/>
      <c r="N23" s="124"/>
      <c r="O23" s="124"/>
      <c r="P23" s="124"/>
      <c r="Q23" s="124"/>
      <c r="R23" s="124"/>
    </row>
    <row r="24" spans="11:18" x14ac:dyDescent="0.55000000000000004">
      <c r="K24" s="124"/>
      <c r="L24" s="124"/>
      <c r="M24" s="124"/>
      <c r="N24" s="124"/>
      <c r="O24" s="124"/>
      <c r="P24" s="124"/>
      <c r="Q24" s="124"/>
      <c r="R24" s="124"/>
    </row>
  </sheetData>
  <mergeCells count="7">
    <mergeCell ref="A11:G11"/>
    <mergeCell ref="A13:G13"/>
    <mergeCell ref="D1:F1"/>
    <mergeCell ref="A3:G3"/>
    <mergeCell ref="A5:G5"/>
    <mergeCell ref="A7:G7"/>
    <mergeCell ref="A9:G9"/>
  </mergeCells>
  <pageMargins left="0.7" right="0.7" top="0.75" bottom="0.75" header="0.3" footer="0.3"/>
  <pageSetup paperSize="9" scale="9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P36"/>
  <sheetViews>
    <sheetView workbookViewId="0">
      <selection activeCell="O3" sqref="O3"/>
    </sheetView>
  </sheetViews>
  <sheetFormatPr baseColWidth="10" defaultRowHeight="14.4" x14ac:dyDescent="0.55000000000000004"/>
  <cols>
    <col min="1" max="1" width="4.26171875" style="50" bestFit="1" customWidth="1"/>
    <col min="2" max="2" width="5.83984375" style="50" bestFit="1" customWidth="1"/>
    <col min="4" max="4" width="18.83984375" bestFit="1" customWidth="1"/>
    <col min="5" max="5" width="19.15625" bestFit="1" customWidth="1"/>
    <col min="6" max="6" width="21.26171875" bestFit="1" customWidth="1"/>
    <col min="8" max="8" width="4.26171875" style="50" bestFit="1" customWidth="1"/>
    <col min="9" max="9" width="5.83984375" style="50" bestFit="1" customWidth="1"/>
    <col min="11" max="11" width="18.83984375" bestFit="1" customWidth="1"/>
    <col min="12" max="12" width="19.15625" bestFit="1" customWidth="1"/>
    <col min="13" max="13" width="21.26171875" bestFit="1" customWidth="1"/>
    <col min="14" max="14" width="34.26171875" customWidth="1"/>
  </cols>
  <sheetData>
    <row r="1" spans="1:16" ht="14.7" thickBot="1" x14ac:dyDescent="0.6"/>
    <row r="2" spans="1:16" ht="14.7" thickBot="1" x14ac:dyDescent="0.6">
      <c r="A2" s="51" t="s">
        <v>78</v>
      </c>
      <c r="B2" s="51" t="s">
        <v>79</v>
      </c>
      <c r="C2" s="13" t="s">
        <v>74</v>
      </c>
      <c r="D2" s="13" t="s">
        <v>75</v>
      </c>
      <c r="E2" s="13" t="s">
        <v>76</v>
      </c>
      <c r="F2" s="13" t="s">
        <v>77</v>
      </c>
      <c r="H2" s="51" t="s">
        <v>78</v>
      </c>
      <c r="I2" s="51" t="s">
        <v>79</v>
      </c>
      <c r="J2" s="13" t="s">
        <v>74</v>
      </c>
      <c r="K2" s="13" t="s">
        <v>75</v>
      </c>
      <c r="L2" s="13" t="s">
        <v>76</v>
      </c>
      <c r="M2" s="13" t="s">
        <v>77</v>
      </c>
      <c r="O2" s="26" t="s">
        <v>38</v>
      </c>
      <c r="P2">
        <v>127</v>
      </c>
    </row>
    <row r="3" spans="1:16" x14ac:dyDescent="0.55000000000000004">
      <c r="A3" s="49">
        <v>1</v>
      </c>
      <c r="B3" s="16">
        <v>1</v>
      </c>
      <c r="C3" s="14">
        <v>0.41666666666666669</v>
      </c>
      <c r="D3" s="19" t="s">
        <v>85</v>
      </c>
      <c r="E3" s="20" t="s">
        <v>86</v>
      </c>
      <c r="F3" s="22" t="s">
        <v>87</v>
      </c>
      <c r="H3" s="49">
        <v>1</v>
      </c>
      <c r="I3" s="16">
        <v>1</v>
      </c>
      <c r="J3" s="14">
        <v>0.41666666666666669</v>
      </c>
      <c r="K3" s="19" t="s">
        <v>85</v>
      </c>
      <c r="L3" s="20" t="s">
        <v>86</v>
      </c>
      <c r="M3" s="22" t="s">
        <v>87</v>
      </c>
      <c r="O3" s="28" t="s">
        <v>34</v>
      </c>
      <c r="P3">
        <v>1079</v>
      </c>
    </row>
    <row r="4" spans="1:16" x14ac:dyDescent="0.55000000000000004">
      <c r="A4" s="49">
        <v>1</v>
      </c>
      <c r="B4" s="16">
        <v>2</v>
      </c>
      <c r="C4" s="14">
        <v>0.4236111111111111</v>
      </c>
      <c r="D4" s="20" t="s">
        <v>88</v>
      </c>
      <c r="E4" s="23" t="s">
        <v>89</v>
      </c>
      <c r="F4" s="24" t="s">
        <v>90</v>
      </c>
      <c r="H4" s="49">
        <v>1</v>
      </c>
      <c r="I4" s="16">
        <v>2</v>
      </c>
      <c r="J4" s="14">
        <v>0.4236111111111111</v>
      </c>
      <c r="K4" s="20" t="s">
        <v>88</v>
      </c>
      <c r="L4" s="23" t="s">
        <v>89</v>
      </c>
      <c r="M4" s="24" t="s">
        <v>90</v>
      </c>
      <c r="O4" s="33" t="s">
        <v>73</v>
      </c>
      <c r="P4">
        <v>186</v>
      </c>
    </row>
    <row r="5" spans="1:16" x14ac:dyDescent="0.55000000000000004">
      <c r="A5" s="49">
        <v>1</v>
      </c>
      <c r="B5" s="16">
        <v>3</v>
      </c>
      <c r="C5" s="14">
        <v>0.43055555555555558</v>
      </c>
      <c r="D5" s="20" t="s">
        <v>91</v>
      </c>
      <c r="E5" s="30" t="s">
        <v>92</v>
      </c>
      <c r="F5" s="18" t="s">
        <v>93</v>
      </c>
      <c r="H5" s="49">
        <v>1</v>
      </c>
      <c r="I5" s="16">
        <v>3</v>
      </c>
      <c r="J5" s="14">
        <v>0.43055555555555558</v>
      </c>
      <c r="K5" s="20" t="s">
        <v>91</v>
      </c>
      <c r="L5" s="30" t="s">
        <v>92</v>
      </c>
      <c r="M5" s="18" t="s">
        <v>93</v>
      </c>
    </row>
    <row r="6" spans="1:16" x14ac:dyDescent="0.55000000000000004">
      <c r="A6" s="49">
        <v>1</v>
      </c>
      <c r="B6" s="16">
        <v>4</v>
      </c>
      <c r="C6" s="14">
        <v>0.4375</v>
      </c>
      <c r="D6" s="19" t="s">
        <v>94</v>
      </c>
      <c r="E6" s="32" t="s">
        <v>95</v>
      </c>
      <c r="F6" s="46" t="s">
        <v>96</v>
      </c>
      <c r="H6" s="49">
        <v>1</v>
      </c>
      <c r="I6" s="16">
        <v>4</v>
      </c>
      <c r="J6" s="14">
        <v>0.4375</v>
      </c>
      <c r="K6" s="19" t="s">
        <v>94</v>
      </c>
      <c r="L6" s="32" t="s">
        <v>95</v>
      </c>
      <c r="M6" s="46" t="s">
        <v>96</v>
      </c>
      <c r="O6" s="27" t="s">
        <v>35</v>
      </c>
      <c r="P6">
        <v>121</v>
      </c>
    </row>
    <row r="7" spans="1:16" x14ac:dyDescent="0.55000000000000004">
      <c r="A7" s="49"/>
      <c r="B7" s="16"/>
      <c r="C7" s="14"/>
      <c r="D7" s="5"/>
      <c r="E7" s="5"/>
      <c r="F7" s="16"/>
      <c r="H7" s="49"/>
      <c r="I7" s="16"/>
      <c r="J7" s="14"/>
      <c r="K7" s="5"/>
      <c r="L7" s="5"/>
      <c r="M7" s="16"/>
      <c r="O7" s="21" t="s">
        <v>32</v>
      </c>
      <c r="P7">
        <v>441</v>
      </c>
    </row>
    <row r="8" spans="1:16" x14ac:dyDescent="0.55000000000000004">
      <c r="A8" s="49">
        <v>1</v>
      </c>
      <c r="B8" s="16">
        <v>5</v>
      </c>
      <c r="C8" s="14">
        <v>0.44444444444444442</v>
      </c>
      <c r="D8" s="34" t="s">
        <v>97</v>
      </c>
      <c r="E8" s="19" t="s">
        <v>98</v>
      </c>
      <c r="F8" s="25" t="s">
        <v>99</v>
      </c>
      <c r="H8" s="49">
        <v>1</v>
      </c>
      <c r="I8" s="16">
        <v>6</v>
      </c>
      <c r="J8" s="14">
        <v>0.44444444444444442</v>
      </c>
      <c r="K8" s="34" t="s">
        <v>97</v>
      </c>
      <c r="L8" s="19" t="s">
        <v>98</v>
      </c>
      <c r="M8" s="25" t="s">
        <v>99</v>
      </c>
      <c r="O8" s="36" t="s">
        <v>33</v>
      </c>
    </row>
    <row r="9" spans="1:16" x14ac:dyDescent="0.55000000000000004">
      <c r="A9" s="49"/>
      <c r="B9" s="16"/>
      <c r="C9" s="14"/>
      <c r="D9" s="5"/>
      <c r="E9" s="5"/>
      <c r="F9" s="16"/>
      <c r="H9" s="49"/>
      <c r="I9" s="16"/>
      <c r="J9" s="14"/>
      <c r="K9" s="5"/>
      <c r="L9" s="5"/>
      <c r="M9" s="16"/>
      <c r="O9" t="s">
        <v>72</v>
      </c>
      <c r="P9">
        <v>1284</v>
      </c>
    </row>
    <row r="10" spans="1:16" x14ac:dyDescent="0.55000000000000004">
      <c r="A10" s="49">
        <v>1</v>
      </c>
      <c r="B10" s="16">
        <v>6</v>
      </c>
      <c r="C10" s="14">
        <v>0.4513888888888889</v>
      </c>
      <c r="D10" s="26" t="s">
        <v>100</v>
      </c>
      <c r="E10" s="27" t="s">
        <v>101</v>
      </c>
      <c r="F10" s="40" t="s">
        <v>102</v>
      </c>
      <c r="H10" s="49">
        <v>1</v>
      </c>
      <c r="I10" s="16">
        <v>7</v>
      </c>
      <c r="J10" s="14">
        <v>0.45138888888888901</v>
      </c>
      <c r="K10" s="31" t="s">
        <v>121</v>
      </c>
      <c r="L10" s="38" t="s">
        <v>122</v>
      </c>
      <c r="M10" s="43" t="s">
        <v>123</v>
      </c>
      <c r="O10" t="s">
        <v>84</v>
      </c>
    </row>
    <row r="11" spans="1:16" x14ac:dyDescent="0.55000000000000004">
      <c r="A11" s="49">
        <v>1</v>
      </c>
      <c r="B11" s="16">
        <v>7</v>
      </c>
      <c r="C11" s="14">
        <v>0.45833333333333331</v>
      </c>
      <c r="D11" s="21" t="s">
        <v>103</v>
      </c>
      <c r="E11" s="41" t="s">
        <v>104</v>
      </c>
      <c r="F11" s="42" t="s">
        <v>105</v>
      </c>
      <c r="H11" s="49">
        <v>1</v>
      </c>
      <c r="I11" s="16">
        <v>8</v>
      </c>
      <c r="J11" s="14">
        <v>0.45833333333333331</v>
      </c>
      <c r="K11" s="37" t="s">
        <v>124</v>
      </c>
      <c r="L11" s="47" t="s">
        <v>125</v>
      </c>
      <c r="M11" s="40" t="s">
        <v>126</v>
      </c>
    </row>
    <row r="12" spans="1:16" x14ac:dyDescent="0.55000000000000004">
      <c r="A12" s="49">
        <v>1</v>
      </c>
      <c r="B12" s="16">
        <v>8</v>
      </c>
      <c r="C12" s="14">
        <v>0.46527777777777773</v>
      </c>
      <c r="D12" s="21" t="s">
        <v>106</v>
      </c>
      <c r="E12" s="28" t="s">
        <v>107</v>
      </c>
      <c r="F12" s="43" t="s">
        <v>108</v>
      </c>
      <c r="H12" s="49">
        <v>1</v>
      </c>
      <c r="I12" s="16">
        <v>9</v>
      </c>
      <c r="J12" s="14">
        <v>0.46527777777777773</v>
      </c>
      <c r="K12" s="29" t="s">
        <v>127</v>
      </c>
      <c r="L12" s="45" t="s">
        <v>128</v>
      </c>
      <c r="M12" s="42" t="s">
        <v>129</v>
      </c>
      <c r="O12" s="29" t="s">
        <v>30</v>
      </c>
      <c r="P12">
        <v>93</v>
      </c>
    </row>
    <row r="13" spans="1:16" x14ac:dyDescent="0.55000000000000004">
      <c r="A13" s="49"/>
      <c r="B13" s="16">
        <v>9</v>
      </c>
      <c r="C13" s="14">
        <v>0.47222222222222227</v>
      </c>
      <c r="D13" s="21" t="s">
        <v>109</v>
      </c>
      <c r="E13" s="26" t="s">
        <v>110</v>
      </c>
      <c r="F13" s="43" t="s">
        <v>111</v>
      </c>
      <c r="H13" s="49">
        <v>1</v>
      </c>
      <c r="I13" s="16">
        <v>10</v>
      </c>
      <c r="J13" s="14">
        <v>0.47222222222222227</v>
      </c>
      <c r="K13" s="45" t="s">
        <v>130</v>
      </c>
      <c r="L13" s="27" t="s">
        <v>131</v>
      </c>
      <c r="M13" s="46" t="s">
        <v>132</v>
      </c>
      <c r="O13" s="31" t="s">
        <v>28</v>
      </c>
      <c r="P13">
        <v>939</v>
      </c>
    </row>
    <row r="14" spans="1:16" x14ac:dyDescent="0.55000000000000004">
      <c r="A14" s="49">
        <v>1</v>
      </c>
      <c r="B14" s="16">
        <v>10</v>
      </c>
      <c r="C14" s="14">
        <v>0.47916666666666669</v>
      </c>
      <c r="D14" s="21" t="s">
        <v>112</v>
      </c>
      <c r="E14" s="26" t="s">
        <v>113</v>
      </c>
      <c r="F14" s="44"/>
      <c r="H14" s="49">
        <v>1</v>
      </c>
      <c r="I14" s="16">
        <v>11</v>
      </c>
      <c r="J14" s="14">
        <v>0.47916666666666669</v>
      </c>
      <c r="K14" s="41" t="s">
        <v>133</v>
      </c>
      <c r="L14" s="47" t="s">
        <v>134</v>
      </c>
      <c r="M14" s="48" t="s">
        <v>135</v>
      </c>
      <c r="O14" s="35" t="s">
        <v>36</v>
      </c>
      <c r="P14">
        <v>261</v>
      </c>
    </row>
    <row r="15" spans="1:16" x14ac:dyDescent="0.55000000000000004">
      <c r="A15" s="49">
        <v>1</v>
      </c>
      <c r="B15" s="16">
        <v>11</v>
      </c>
      <c r="C15" s="14">
        <v>0.4861111111111111</v>
      </c>
      <c r="D15" s="26" t="s">
        <v>114</v>
      </c>
      <c r="E15" s="45" t="s">
        <v>114</v>
      </c>
      <c r="F15" s="44"/>
      <c r="H15" s="49">
        <v>1</v>
      </c>
      <c r="I15" s="16">
        <v>12</v>
      </c>
      <c r="J15" s="14">
        <v>0.44444444444444497</v>
      </c>
      <c r="K15" s="29" t="s">
        <v>136</v>
      </c>
      <c r="L15" s="20" t="s">
        <v>137</v>
      </c>
      <c r="M15" s="44"/>
      <c r="O15" s="37" t="s">
        <v>31</v>
      </c>
      <c r="P15">
        <v>2178</v>
      </c>
    </row>
    <row r="16" spans="1:16" x14ac:dyDescent="0.55000000000000004">
      <c r="A16" s="49"/>
      <c r="B16" s="16"/>
      <c r="C16" s="14"/>
      <c r="D16" s="4"/>
      <c r="E16" s="4"/>
      <c r="F16" s="16"/>
      <c r="H16" s="49"/>
      <c r="I16" s="16"/>
      <c r="J16" s="14"/>
      <c r="K16" s="5"/>
      <c r="L16" s="5"/>
      <c r="M16" s="16"/>
      <c r="O16" s="38" t="s">
        <v>29</v>
      </c>
      <c r="P16">
        <v>2385</v>
      </c>
    </row>
    <row r="17" spans="1:16" x14ac:dyDescent="0.55000000000000004">
      <c r="A17" s="49">
        <v>1</v>
      </c>
      <c r="B17" s="16">
        <v>12</v>
      </c>
      <c r="C17" s="14">
        <v>0.49305555555555558</v>
      </c>
      <c r="D17" s="29" t="s">
        <v>115</v>
      </c>
      <c r="E17" s="27" t="s">
        <v>116</v>
      </c>
      <c r="F17" s="46" t="s">
        <v>117</v>
      </c>
      <c r="H17" s="49">
        <v>10</v>
      </c>
      <c r="I17" s="16">
        <v>7</v>
      </c>
      <c r="J17" s="14">
        <v>0.45833333333333331</v>
      </c>
      <c r="K17" s="26" t="s">
        <v>138</v>
      </c>
      <c r="L17" s="29" t="s">
        <v>139</v>
      </c>
      <c r="M17" s="40" t="s">
        <v>140</v>
      </c>
      <c r="O17" s="39" t="s">
        <v>37</v>
      </c>
      <c r="P17">
        <v>1790</v>
      </c>
    </row>
    <row r="18" spans="1:16" x14ac:dyDescent="0.55000000000000004">
      <c r="A18" s="49">
        <v>1</v>
      </c>
      <c r="B18" s="16">
        <v>13</v>
      </c>
      <c r="C18" s="14">
        <v>0.5</v>
      </c>
      <c r="D18" s="37" t="s">
        <v>118</v>
      </c>
      <c r="E18" s="28" t="s">
        <v>119</v>
      </c>
      <c r="F18" s="46" t="s">
        <v>120</v>
      </c>
      <c r="H18" s="49">
        <v>10</v>
      </c>
      <c r="I18" s="16">
        <v>8</v>
      </c>
      <c r="J18" s="14">
        <v>0.46527777777777773</v>
      </c>
      <c r="K18" s="29" t="s">
        <v>141</v>
      </c>
      <c r="L18" s="47" t="s">
        <v>142</v>
      </c>
      <c r="M18" s="42" t="s">
        <v>143</v>
      </c>
    </row>
    <row r="19" spans="1:16" x14ac:dyDescent="0.55000000000000004">
      <c r="A19" s="49"/>
      <c r="B19" s="16"/>
      <c r="C19" s="14"/>
      <c r="D19" s="5"/>
      <c r="E19" s="5"/>
      <c r="F19" s="16"/>
      <c r="H19" s="49">
        <v>10</v>
      </c>
      <c r="I19" s="16">
        <v>9</v>
      </c>
      <c r="J19" s="14">
        <v>0.47222222222222227</v>
      </c>
      <c r="K19" s="29" t="s">
        <v>144</v>
      </c>
      <c r="L19" s="31" t="s">
        <v>145</v>
      </c>
      <c r="M19" s="44"/>
    </row>
    <row r="20" spans="1:16" x14ac:dyDescent="0.55000000000000004">
      <c r="A20" s="49">
        <v>1</v>
      </c>
      <c r="B20" s="16">
        <v>14</v>
      </c>
      <c r="C20" s="14">
        <v>0.50694444444444442</v>
      </c>
      <c r="D20" s="31" t="s">
        <v>121</v>
      </c>
      <c r="E20" s="38" t="s">
        <v>122</v>
      </c>
      <c r="F20" s="43" t="s">
        <v>123</v>
      </c>
      <c r="H20" s="49"/>
      <c r="I20" s="16"/>
      <c r="J20" s="14"/>
      <c r="K20" s="4"/>
      <c r="L20" s="4"/>
      <c r="M20" s="16"/>
    </row>
    <row r="21" spans="1:16" x14ac:dyDescent="0.55000000000000004">
      <c r="A21" s="49">
        <v>1</v>
      </c>
      <c r="B21" s="16">
        <v>15</v>
      </c>
      <c r="C21" s="14">
        <v>0.51388888888888895</v>
      </c>
      <c r="D21" s="37" t="s">
        <v>124</v>
      </c>
      <c r="E21" s="47" t="s">
        <v>125</v>
      </c>
      <c r="F21" s="40" t="s">
        <v>126</v>
      </c>
      <c r="H21" s="49">
        <v>10</v>
      </c>
      <c r="I21" s="16">
        <v>10</v>
      </c>
      <c r="J21" s="14">
        <v>0.47916666666666669</v>
      </c>
      <c r="K21" s="29" t="s">
        <v>115</v>
      </c>
      <c r="L21" s="27" t="s">
        <v>116</v>
      </c>
      <c r="M21" s="46" t="s">
        <v>117</v>
      </c>
      <c r="N21">
        <f>3+19+7+17+8+21</f>
        <v>75</v>
      </c>
    </row>
    <row r="22" spans="1:16" x14ac:dyDescent="0.55000000000000004">
      <c r="A22" s="49">
        <v>1</v>
      </c>
      <c r="B22" s="16">
        <v>16</v>
      </c>
      <c r="C22" s="14">
        <v>0.52083333333333337</v>
      </c>
      <c r="D22" s="29" t="s">
        <v>127</v>
      </c>
      <c r="E22" s="45" t="s">
        <v>128</v>
      </c>
      <c r="F22" s="42" t="s">
        <v>129</v>
      </c>
      <c r="H22" s="49">
        <v>10</v>
      </c>
      <c r="I22" s="16">
        <v>11</v>
      </c>
      <c r="J22" s="14">
        <v>0.44444444444444497</v>
      </c>
      <c r="K22" s="37" t="s">
        <v>118</v>
      </c>
      <c r="L22" s="28" t="s">
        <v>119</v>
      </c>
      <c r="M22" s="46" t="s">
        <v>120</v>
      </c>
      <c r="N22">
        <f>11+5+4+8+9+8+9</f>
        <v>54</v>
      </c>
    </row>
    <row r="23" spans="1:16" x14ac:dyDescent="0.55000000000000004">
      <c r="A23" s="49">
        <v>1</v>
      </c>
      <c r="B23" s="16">
        <v>17</v>
      </c>
      <c r="C23" s="14">
        <v>0.52777777777777779</v>
      </c>
      <c r="D23" s="45" t="s">
        <v>130</v>
      </c>
      <c r="E23" s="27" t="s">
        <v>131</v>
      </c>
      <c r="F23" s="46" t="s">
        <v>132</v>
      </c>
      <c r="H23" s="49"/>
      <c r="I23" s="16"/>
      <c r="J23" s="14"/>
      <c r="K23" s="5"/>
      <c r="L23" s="5"/>
      <c r="M23" s="16"/>
      <c r="N23">
        <f>4+3+3+4+4+3</f>
        <v>21</v>
      </c>
    </row>
    <row r="24" spans="1:16" x14ac:dyDescent="0.55000000000000004">
      <c r="A24" s="49">
        <v>1</v>
      </c>
      <c r="B24" s="16">
        <v>18</v>
      </c>
      <c r="C24" s="14">
        <v>0.53472222222222221</v>
      </c>
      <c r="D24" s="41" t="s">
        <v>133</v>
      </c>
      <c r="E24" s="47" t="s">
        <v>134</v>
      </c>
      <c r="F24" s="48" t="s">
        <v>135</v>
      </c>
      <c r="H24" s="49">
        <v>10</v>
      </c>
      <c r="I24" s="16">
        <v>1</v>
      </c>
      <c r="J24" s="14">
        <v>0.41666666666666669</v>
      </c>
      <c r="K24" s="26" t="s">
        <v>100</v>
      </c>
      <c r="L24" s="27" t="s">
        <v>101</v>
      </c>
      <c r="M24" s="40" t="s">
        <v>102</v>
      </c>
      <c r="N24">
        <f>13+10+10+14+13+13</f>
        <v>73</v>
      </c>
    </row>
    <row r="25" spans="1:16" x14ac:dyDescent="0.55000000000000004">
      <c r="A25" s="49">
        <v>1</v>
      </c>
      <c r="B25" s="16">
        <v>19</v>
      </c>
      <c r="C25" s="14">
        <v>0.54166666666666663</v>
      </c>
      <c r="D25" s="29" t="s">
        <v>136</v>
      </c>
      <c r="E25" s="20" t="s">
        <v>137</v>
      </c>
      <c r="F25" s="44"/>
      <c r="H25" s="49">
        <v>10</v>
      </c>
      <c r="I25" s="16">
        <v>2</v>
      </c>
      <c r="J25" s="14">
        <v>0.4236111111111111</v>
      </c>
      <c r="K25" s="21" t="s">
        <v>103</v>
      </c>
      <c r="L25" s="41" t="s">
        <v>104</v>
      </c>
      <c r="M25" s="42" t="s">
        <v>105</v>
      </c>
      <c r="N25">
        <f>3+3+4+5+2+5</f>
        <v>22</v>
      </c>
    </row>
    <row r="26" spans="1:16" x14ac:dyDescent="0.55000000000000004">
      <c r="A26" s="49"/>
      <c r="B26" s="16"/>
      <c r="C26" s="14"/>
      <c r="D26" s="5"/>
      <c r="E26" s="5"/>
      <c r="F26" s="16"/>
      <c r="H26" s="49">
        <v>10</v>
      </c>
      <c r="I26" s="16">
        <v>3</v>
      </c>
      <c r="J26" s="14">
        <v>0.43055555555555558</v>
      </c>
      <c r="K26" s="21" t="s">
        <v>106</v>
      </c>
      <c r="L26" s="28" t="s">
        <v>107</v>
      </c>
      <c r="M26" s="43" t="s">
        <v>108</v>
      </c>
      <c r="N26">
        <f>10+8+6+13+12+11</f>
        <v>60</v>
      </c>
    </row>
    <row r="27" spans="1:16" x14ac:dyDescent="0.55000000000000004">
      <c r="A27" s="49">
        <v>1</v>
      </c>
      <c r="B27" s="16">
        <v>20</v>
      </c>
      <c r="C27" s="14">
        <v>0.54861111111111105</v>
      </c>
      <c r="D27" s="26" t="s">
        <v>138</v>
      </c>
      <c r="E27" s="29" t="s">
        <v>139</v>
      </c>
      <c r="F27" s="40" t="s">
        <v>140</v>
      </c>
      <c r="H27" s="49">
        <v>10</v>
      </c>
      <c r="I27" s="16">
        <v>4</v>
      </c>
      <c r="J27" s="14">
        <v>0.4375</v>
      </c>
      <c r="K27" s="21" t="s">
        <v>109</v>
      </c>
      <c r="L27" s="26" t="s">
        <v>110</v>
      </c>
      <c r="M27" s="43" t="s">
        <v>111</v>
      </c>
      <c r="N27">
        <f>7+54+21+73+22+60</f>
        <v>237</v>
      </c>
    </row>
    <row r="28" spans="1:16" x14ac:dyDescent="0.55000000000000004">
      <c r="A28" s="49">
        <v>1</v>
      </c>
      <c r="B28" s="16">
        <v>21</v>
      </c>
      <c r="C28" s="14">
        <v>0.55555555555555558</v>
      </c>
      <c r="D28" s="29" t="s">
        <v>141</v>
      </c>
      <c r="E28" s="47" t="s">
        <v>142</v>
      </c>
      <c r="F28" s="42" t="s">
        <v>143</v>
      </c>
      <c r="H28" s="49">
        <v>10</v>
      </c>
      <c r="I28" s="16">
        <v>5</v>
      </c>
      <c r="J28" s="14">
        <v>0.44444444444444497</v>
      </c>
      <c r="K28" s="21" t="s">
        <v>112</v>
      </c>
      <c r="L28" s="26" t="s">
        <v>113</v>
      </c>
      <c r="M28" s="44"/>
      <c r="N28">
        <f>75*7+3+19</f>
        <v>547</v>
      </c>
    </row>
    <row r="29" spans="1:16" x14ac:dyDescent="0.55000000000000004">
      <c r="A29" s="49">
        <v>1</v>
      </c>
      <c r="B29" s="16">
        <v>220</v>
      </c>
      <c r="C29" s="14">
        <v>0.5625</v>
      </c>
      <c r="D29" s="29" t="s">
        <v>144</v>
      </c>
      <c r="E29" s="31" t="s">
        <v>145</v>
      </c>
      <c r="F29" s="44"/>
      <c r="H29" s="49">
        <v>10</v>
      </c>
      <c r="I29" s="16">
        <v>6</v>
      </c>
      <c r="J29" s="14">
        <v>0.45138888888888901</v>
      </c>
      <c r="K29" s="26" t="s">
        <v>114</v>
      </c>
      <c r="L29" s="45" t="s">
        <v>114</v>
      </c>
      <c r="M29" s="44"/>
    </row>
    <row r="30" spans="1:16" ht="14.7" thickBot="1" x14ac:dyDescent="0.6">
      <c r="A30" s="8"/>
      <c r="B30" s="17"/>
      <c r="C30" s="8"/>
      <c r="D30" s="15"/>
      <c r="E30" s="15"/>
      <c r="F30" s="17"/>
      <c r="H30" s="8"/>
      <c r="I30" s="17"/>
      <c r="J30" s="8"/>
      <c r="K30" s="15"/>
      <c r="L30" s="15"/>
      <c r="M30" s="17"/>
    </row>
    <row r="33" spans="4:13" x14ac:dyDescent="0.55000000000000004">
      <c r="D33" s="26" t="s">
        <v>38</v>
      </c>
      <c r="E33" s="28" t="s">
        <v>34</v>
      </c>
      <c r="F33" s="33" t="s">
        <v>73</v>
      </c>
      <c r="K33" s="26" t="s">
        <v>38</v>
      </c>
      <c r="L33" s="28" t="s">
        <v>34</v>
      </c>
      <c r="M33" s="33" t="s">
        <v>73</v>
      </c>
    </row>
    <row r="34" spans="4:13" x14ac:dyDescent="0.55000000000000004">
      <c r="D34" s="27" t="s">
        <v>35</v>
      </c>
      <c r="E34" s="21" t="s">
        <v>32</v>
      </c>
      <c r="F34" s="36" t="s">
        <v>33</v>
      </c>
      <c r="K34" s="27" t="s">
        <v>35</v>
      </c>
      <c r="L34" s="21" t="s">
        <v>32</v>
      </c>
      <c r="M34" s="36" t="s">
        <v>33</v>
      </c>
    </row>
    <row r="35" spans="4:13" x14ac:dyDescent="0.55000000000000004">
      <c r="D35" s="29" t="s">
        <v>30</v>
      </c>
      <c r="E35" s="31" t="s">
        <v>28</v>
      </c>
      <c r="F35" s="35" t="s">
        <v>36</v>
      </c>
      <c r="K35" s="29" t="s">
        <v>30</v>
      </c>
      <c r="L35" s="31" t="s">
        <v>28</v>
      </c>
      <c r="M35" s="35" t="s">
        <v>36</v>
      </c>
    </row>
    <row r="36" spans="4:13" x14ac:dyDescent="0.55000000000000004">
      <c r="D36" s="37" t="s">
        <v>31</v>
      </c>
      <c r="E36" s="38" t="s">
        <v>29</v>
      </c>
      <c r="F36" s="39" t="s">
        <v>37</v>
      </c>
      <c r="K36" s="37" t="s">
        <v>31</v>
      </c>
      <c r="L36" s="38" t="s">
        <v>29</v>
      </c>
      <c r="M36" s="39" t="s">
        <v>37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9</vt:i4>
      </vt:variant>
    </vt:vector>
  </HeadingPairs>
  <TitlesOfParts>
    <vt:vector size="20" baseType="lpstr">
      <vt:lpstr>U12 Garçons</vt:lpstr>
      <vt:lpstr>U12 Filles</vt:lpstr>
      <vt:lpstr>Benjamins</vt:lpstr>
      <vt:lpstr>Benjamines</vt:lpstr>
      <vt:lpstr>Minimes Garçons</vt:lpstr>
      <vt:lpstr>Minimes Filles</vt:lpstr>
      <vt:lpstr>Cadets</vt:lpstr>
      <vt:lpstr>Qualifiés</vt:lpstr>
      <vt:lpstr>Départs</vt:lpstr>
      <vt:lpstr>Bilan 2018</vt:lpstr>
      <vt:lpstr>Data</vt:lpstr>
      <vt:lpstr>Classement</vt:lpstr>
      <vt:lpstr>Points</vt:lpstr>
      <vt:lpstr>Benjamines!Zone_d_impression</vt:lpstr>
      <vt:lpstr>Benjamins!Zone_d_impression</vt:lpstr>
      <vt:lpstr>Cadets!Zone_d_impression</vt:lpstr>
      <vt:lpstr>'Minimes Filles'!Zone_d_impression</vt:lpstr>
      <vt:lpstr>'Minimes Garçons'!Zone_d_impression</vt:lpstr>
      <vt:lpstr>'U12 Filles'!Zone_d_impression</vt:lpstr>
      <vt:lpstr>'U12 Garçons'!Zone_d_impression</vt:lpstr>
    </vt:vector>
  </TitlesOfParts>
  <Company>IFCE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Vinatier</dc:creator>
  <cp:lastModifiedBy>Eric VINATIER</cp:lastModifiedBy>
  <cp:lastPrinted>2019-10-21T07:45:50Z</cp:lastPrinted>
  <dcterms:created xsi:type="dcterms:W3CDTF">2017-08-30T11:53:37Z</dcterms:created>
  <dcterms:modified xsi:type="dcterms:W3CDTF">2019-11-18T20:37:01Z</dcterms:modified>
</cp:coreProperties>
</file>